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Teaching\DBMS\"/>
    </mc:Choice>
  </mc:AlternateContent>
  <bookViews>
    <workbookView xWindow="0" yWindow="180" windowWidth="19155" windowHeight="841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9" i="1"/>
  <c r="P30" i="1"/>
  <c r="P31" i="1"/>
  <c r="P33" i="1"/>
  <c r="P34" i="1"/>
  <c r="P35" i="1"/>
  <c r="P36" i="1"/>
  <c r="P38" i="1"/>
  <c r="P39" i="1"/>
  <c r="P40" i="1"/>
  <c r="P41" i="1"/>
  <c r="P42" i="1"/>
  <c r="P43" i="1"/>
  <c r="P44" i="1"/>
  <c r="P45" i="1"/>
  <c r="P46" i="1"/>
  <c r="P48" i="1"/>
  <c r="P49" i="1"/>
  <c r="P50" i="1"/>
  <c r="P51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9" i="1"/>
  <c r="P100" i="1"/>
  <c r="P101" i="1"/>
  <c r="P102" i="1"/>
  <c r="P103" i="1"/>
  <c r="P5" i="1"/>
  <c r="H16" i="1"/>
  <c r="I16" i="1" s="1"/>
  <c r="I6" i="1"/>
  <c r="I7" i="1"/>
  <c r="I8" i="1"/>
  <c r="I9" i="1"/>
  <c r="I10" i="1"/>
  <c r="I11" i="1"/>
  <c r="I12" i="1"/>
  <c r="I13" i="1"/>
  <c r="I14" i="1"/>
  <c r="I15" i="1"/>
  <c r="I17" i="1"/>
  <c r="I20" i="1"/>
  <c r="I21" i="1"/>
  <c r="I22" i="1"/>
  <c r="I24" i="1"/>
  <c r="I25" i="1"/>
  <c r="I26" i="1"/>
  <c r="I28" i="1"/>
  <c r="I29" i="1"/>
  <c r="I30" i="1"/>
  <c r="I31" i="1"/>
  <c r="I32" i="1"/>
  <c r="I35" i="1"/>
  <c r="I36" i="1"/>
  <c r="I37" i="1"/>
  <c r="I38" i="1"/>
  <c r="I39" i="1"/>
  <c r="I40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2" i="1"/>
  <c r="I73" i="1"/>
  <c r="I74" i="1"/>
  <c r="I75" i="1"/>
  <c r="I76" i="1"/>
  <c r="I77" i="1"/>
  <c r="I78" i="1"/>
  <c r="I79" i="1"/>
  <c r="I80" i="1"/>
  <c r="I82" i="1"/>
  <c r="I83" i="1"/>
  <c r="I84" i="1"/>
  <c r="I85" i="1"/>
  <c r="I86" i="1"/>
  <c r="I87" i="1"/>
  <c r="I88" i="1"/>
  <c r="I89" i="1"/>
  <c r="I90" i="1"/>
  <c r="I91" i="1"/>
  <c r="I92" i="1"/>
  <c r="I94" i="1"/>
  <c r="I95" i="1"/>
  <c r="I96" i="1"/>
  <c r="I97" i="1"/>
  <c r="I99" i="1"/>
  <c r="I100" i="1"/>
  <c r="I101" i="1"/>
  <c r="I102" i="1"/>
  <c r="I103" i="1"/>
  <c r="I104" i="1"/>
  <c r="I105" i="1"/>
  <c r="I5" i="1"/>
  <c r="L6" i="1" l="1"/>
  <c r="N6" i="1" s="1"/>
  <c r="L7" i="1"/>
  <c r="O7" i="1" s="1"/>
  <c r="L8" i="1"/>
  <c r="N8" i="1" s="1"/>
  <c r="L9" i="1"/>
  <c r="O9" i="1" s="1"/>
  <c r="L10" i="1"/>
  <c r="N10" i="1" s="1"/>
  <c r="L11" i="1"/>
  <c r="N11" i="1" s="1"/>
  <c r="L12" i="1"/>
  <c r="N12" i="1" s="1"/>
  <c r="L13" i="1"/>
  <c r="O13" i="1" s="1"/>
  <c r="L14" i="1"/>
  <c r="N14" i="1" s="1"/>
  <c r="L15" i="1"/>
  <c r="O15" i="1" s="1"/>
  <c r="L16" i="1"/>
  <c r="N16" i="1" s="1"/>
  <c r="L17" i="1"/>
  <c r="O17" i="1" s="1"/>
  <c r="L18" i="1"/>
  <c r="N18" i="1" s="1"/>
  <c r="L19" i="1"/>
  <c r="N19" i="1" s="1"/>
  <c r="L20" i="1"/>
  <c r="O20" i="1" s="1"/>
  <c r="L21" i="1"/>
  <c r="O21" i="1" s="1"/>
  <c r="L22" i="1"/>
  <c r="N22" i="1" s="1"/>
  <c r="L23" i="1"/>
  <c r="O23" i="1" s="1"/>
  <c r="L24" i="1"/>
  <c r="N24" i="1" s="1"/>
  <c r="L25" i="1"/>
  <c r="O25" i="1" s="1"/>
  <c r="L26" i="1"/>
  <c r="N26" i="1" s="1"/>
  <c r="L27" i="1"/>
  <c r="N27" i="1" s="1"/>
  <c r="L28" i="1"/>
  <c r="N28" i="1" s="1"/>
  <c r="L29" i="1"/>
  <c r="O29" i="1" s="1"/>
  <c r="L30" i="1"/>
  <c r="N30" i="1" s="1"/>
  <c r="L31" i="1"/>
  <c r="O31" i="1" s="1"/>
  <c r="L32" i="1"/>
  <c r="N32" i="1" s="1"/>
  <c r="L33" i="1"/>
  <c r="O33" i="1" s="1"/>
  <c r="L34" i="1"/>
  <c r="N34" i="1" s="1"/>
  <c r="L35" i="1"/>
  <c r="N35" i="1" s="1"/>
  <c r="L36" i="1"/>
  <c r="N36" i="1" s="1"/>
  <c r="L37" i="1"/>
  <c r="O37" i="1" s="1"/>
  <c r="L38" i="1"/>
  <c r="N38" i="1" s="1"/>
  <c r="L39" i="1"/>
  <c r="O39" i="1" s="1"/>
  <c r="L40" i="1"/>
  <c r="N40" i="1" s="1"/>
  <c r="L41" i="1"/>
  <c r="O41" i="1" s="1"/>
  <c r="L42" i="1"/>
  <c r="N42" i="1" s="1"/>
  <c r="L43" i="1"/>
  <c r="N43" i="1" s="1"/>
  <c r="L44" i="1"/>
  <c r="N44" i="1" s="1"/>
  <c r="L45" i="1"/>
  <c r="O45" i="1" s="1"/>
  <c r="L46" i="1"/>
  <c r="N46" i="1" s="1"/>
  <c r="L47" i="1"/>
  <c r="O47" i="1" s="1"/>
  <c r="L48" i="1"/>
  <c r="N48" i="1" s="1"/>
  <c r="L49" i="1"/>
  <c r="O49" i="1" s="1"/>
  <c r="L50" i="1"/>
  <c r="N50" i="1" s="1"/>
  <c r="L51" i="1"/>
  <c r="N51" i="1" s="1"/>
  <c r="L52" i="1"/>
  <c r="O52" i="1" s="1"/>
  <c r="L53" i="1"/>
  <c r="O53" i="1" s="1"/>
  <c r="L54" i="1"/>
  <c r="N54" i="1" s="1"/>
  <c r="L55" i="1"/>
  <c r="O55" i="1" s="1"/>
  <c r="L56" i="1"/>
  <c r="N56" i="1" s="1"/>
  <c r="L57" i="1"/>
  <c r="O57" i="1" s="1"/>
  <c r="L58" i="1"/>
  <c r="N58" i="1" s="1"/>
  <c r="L59" i="1"/>
  <c r="N59" i="1" s="1"/>
  <c r="L60" i="1"/>
  <c r="N60" i="1" s="1"/>
  <c r="L61" i="1"/>
  <c r="O61" i="1" s="1"/>
  <c r="L62" i="1"/>
  <c r="N62" i="1" s="1"/>
  <c r="L63" i="1"/>
  <c r="O63" i="1" s="1"/>
  <c r="L64" i="1"/>
  <c r="N64" i="1" s="1"/>
  <c r="L65" i="1"/>
  <c r="O65" i="1" s="1"/>
  <c r="L66" i="1"/>
  <c r="N66" i="1" s="1"/>
  <c r="L67" i="1"/>
  <c r="N67" i="1" s="1"/>
  <c r="L68" i="1"/>
  <c r="O68" i="1" s="1"/>
  <c r="L69" i="1"/>
  <c r="O69" i="1" s="1"/>
  <c r="L70" i="1"/>
  <c r="N70" i="1" s="1"/>
  <c r="L71" i="1"/>
  <c r="O71" i="1" s="1"/>
  <c r="L72" i="1"/>
  <c r="N72" i="1" s="1"/>
  <c r="L73" i="1"/>
  <c r="O73" i="1" s="1"/>
  <c r="L74" i="1"/>
  <c r="N74" i="1" s="1"/>
  <c r="L75" i="1"/>
  <c r="N75" i="1" s="1"/>
  <c r="L76" i="1"/>
  <c r="N76" i="1" s="1"/>
  <c r="L77" i="1"/>
  <c r="O77" i="1" s="1"/>
  <c r="L78" i="1"/>
  <c r="N78" i="1" s="1"/>
  <c r="L79" i="1"/>
  <c r="O79" i="1" s="1"/>
  <c r="L80" i="1"/>
  <c r="N80" i="1" s="1"/>
  <c r="L81" i="1"/>
  <c r="O81" i="1" s="1"/>
  <c r="L82" i="1"/>
  <c r="N82" i="1" s="1"/>
  <c r="L83" i="1"/>
  <c r="N83" i="1" s="1"/>
  <c r="L84" i="1"/>
  <c r="O84" i="1" s="1"/>
  <c r="L85" i="1"/>
  <c r="O85" i="1" s="1"/>
  <c r="L86" i="1"/>
  <c r="N86" i="1" s="1"/>
  <c r="L87" i="1"/>
  <c r="O87" i="1" s="1"/>
  <c r="L88" i="1"/>
  <c r="N88" i="1" s="1"/>
  <c r="L89" i="1"/>
  <c r="O89" i="1" s="1"/>
  <c r="L90" i="1"/>
  <c r="N90" i="1" s="1"/>
  <c r="L91" i="1"/>
  <c r="N91" i="1" s="1"/>
  <c r="L92" i="1"/>
  <c r="N92" i="1" s="1"/>
  <c r="L93" i="1"/>
  <c r="O93" i="1" s="1"/>
  <c r="L94" i="1"/>
  <c r="N94" i="1" s="1"/>
  <c r="L95" i="1"/>
  <c r="O95" i="1" s="1"/>
  <c r="L96" i="1"/>
  <c r="N96" i="1" s="1"/>
  <c r="L97" i="1"/>
  <c r="O97" i="1" s="1"/>
  <c r="L98" i="1"/>
  <c r="N98" i="1" s="1"/>
  <c r="L99" i="1"/>
  <c r="N99" i="1" s="1"/>
  <c r="L100" i="1"/>
  <c r="O100" i="1" s="1"/>
  <c r="L101" i="1"/>
  <c r="O101" i="1" s="1"/>
  <c r="L102" i="1"/>
  <c r="N102" i="1" s="1"/>
  <c r="L103" i="1"/>
  <c r="O103" i="1" s="1"/>
  <c r="L104" i="1"/>
  <c r="N104" i="1" s="1"/>
  <c r="L105" i="1"/>
  <c r="O105" i="1" s="1"/>
  <c r="L5" i="1"/>
  <c r="N5" i="1" s="1"/>
  <c r="N97" i="1" l="1"/>
  <c r="N77" i="1"/>
  <c r="N33" i="1"/>
  <c r="N93" i="1"/>
  <c r="N69" i="1"/>
  <c r="N49" i="1"/>
  <c r="N29" i="1"/>
  <c r="N85" i="1"/>
  <c r="N65" i="1"/>
  <c r="N45" i="1"/>
  <c r="N21" i="1"/>
  <c r="N101" i="1"/>
  <c r="N81" i="1"/>
  <c r="N61" i="1"/>
  <c r="N37" i="1"/>
  <c r="N17" i="1"/>
  <c r="N53" i="1"/>
  <c r="N13" i="1"/>
  <c r="N105" i="1"/>
  <c r="N89" i="1"/>
  <c r="N73" i="1"/>
  <c r="N57" i="1"/>
  <c r="N41" i="1"/>
  <c r="N25" i="1"/>
  <c r="N9" i="1"/>
  <c r="O36" i="1"/>
  <c r="O96" i="1"/>
  <c r="O92" i="1"/>
  <c r="O76" i="1"/>
  <c r="O60" i="1"/>
  <c r="O44" i="1"/>
  <c r="O28" i="1"/>
  <c r="O12" i="1"/>
  <c r="O104" i="1"/>
  <c r="O88" i="1"/>
  <c r="O72" i="1"/>
  <c r="O56" i="1"/>
  <c r="O40" i="1"/>
  <c r="O24" i="1"/>
  <c r="O8" i="1"/>
  <c r="N100" i="1"/>
  <c r="N84" i="1"/>
  <c r="N68" i="1"/>
  <c r="N52" i="1"/>
  <c r="N20" i="1"/>
  <c r="O80" i="1"/>
  <c r="O64" i="1"/>
  <c r="O48" i="1"/>
  <c r="O32" i="1"/>
  <c r="O16" i="1"/>
  <c r="O99" i="1"/>
  <c r="O91" i="1"/>
  <c r="O83" i="1"/>
  <c r="O75" i="1"/>
  <c r="O67" i="1"/>
  <c r="O59" i="1"/>
  <c r="O51" i="1"/>
  <c r="O43" i="1"/>
  <c r="O35" i="1"/>
  <c r="O27" i="1"/>
  <c r="O19" i="1"/>
  <c r="O11" i="1"/>
  <c r="O5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22" i="1"/>
  <c r="O18" i="1"/>
  <c r="O14" i="1"/>
  <c r="O10" i="1"/>
  <c r="O6" i="1"/>
  <c r="N103" i="1"/>
  <c r="N95" i="1"/>
  <c r="N87" i="1"/>
  <c r="N79" i="1"/>
  <c r="N71" i="1"/>
  <c r="N63" i="1"/>
  <c r="N55" i="1"/>
  <c r="N47" i="1"/>
  <c r="N39" i="1"/>
  <c r="N31" i="1"/>
  <c r="N23" i="1"/>
  <c r="N15" i="1"/>
  <c r="N7" i="1"/>
  <c r="F71" i="1"/>
  <c r="I71" i="1" s="1"/>
  <c r="F93" i="1"/>
  <c r="I93" i="1" s="1"/>
  <c r="F81" i="1"/>
  <c r="I81" i="1" s="1"/>
  <c r="F23" i="1"/>
  <c r="I23" i="1" s="1"/>
  <c r="F98" i="1"/>
  <c r="I98" i="1" s="1"/>
  <c r="F41" i="1"/>
  <c r="I41" i="1" s="1"/>
  <c r="F34" i="1"/>
  <c r="I34" i="1" s="1"/>
  <c r="F19" i="1"/>
  <c r="I19" i="1" s="1"/>
  <c r="F18" i="1"/>
  <c r="I18" i="1" s="1"/>
  <c r="F33" i="1"/>
  <c r="I33" i="1" s="1"/>
</calcChain>
</file>

<file path=xl/sharedStrings.xml><?xml version="1.0" encoding="utf-8"?>
<sst xmlns="http://schemas.openxmlformats.org/spreadsheetml/2006/main" count="728" uniqueCount="458">
  <si>
    <t>STT</t>
  </si>
  <si>
    <t>MSSV</t>
  </si>
  <si>
    <t>Họ và tên lót</t>
  </si>
  <si>
    <t>Tên</t>
  </si>
  <si>
    <t xml:space="preserve">Bùi Nhật          </t>
  </si>
  <si>
    <t xml:space="preserve">Văn        </t>
  </si>
  <si>
    <t>7.5</t>
  </si>
  <si>
    <t>Điểm</t>
  </si>
  <si>
    <t>8</t>
  </si>
  <si>
    <t>8.5</t>
  </si>
  <si>
    <t>F_MASV</t>
  </si>
  <si>
    <t>F_HOLOT</t>
  </si>
  <si>
    <t>F_TEN</t>
  </si>
  <si>
    <t>F_MANH</t>
  </si>
  <si>
    <t>F_TO</t>
  </si>
  <si>
    <t>TGDIEM</t>
  </si>
  <si>
    <t>TRAN MINH</t>
  </si>
  <si>
    <t>TAM</t>
  </si>
  <si>
    <t>A01</t>
  </si>
  <si>
    <t>A</t>
  </si>
  <si>
    <t>NGUYEN PHU</t>
  </si>
  <si>
    <t>QUI</t>
  </si>
  <si>
    <t>NGUYEN MINH</t>
  </si>
  <si>
    <t>TRI</t>
  </si>
  <si>
    <t>PHAN NGUYEN</t>
  </si>
  <si>
    <t>TUAN</t>
  </si>
  <si>
    <t>NGUYEN TUAN</t>
  </si>
  <si>
    <t>VU</t>
  </si>
  <si>
    <t>LUC MINH</t>
  </si>
  <si>
    <t>NGUYEN DUY</t>
  </si>
  <si>
    <t>HOANG</t>
  </si>
  <si>
    <t>BUI NHAT</t>
  </si>
  <si>
    <t>VAN</t>
  </si>
  <si>
    <t>THAI BINH</t>
  </si>
  <si>
    <t>DUONG</t>
  </si>
  <si>
    <t>LE ANH</t>
  </si>
  <si>
    <t>NGUYEN HOANG</t>
  </si>
  <si>
    <t>MINH</t>
  </si>
  <si>
    <t>LUU KE</t>
  </si>
  <si>
    <t>TRUONG PHUC</t>
  </si>
  <si>
    <t>VINH</t>
  </si>
  <si>
    <t>VU ANH</t>
  </si>
  <si>
    <t>THU</t>
  </si>
  <si>
    <t>NGUYEN CONG</t>
  </si>
  <si>
    <t>NGUYEN VAN</t>
  </si>
  <si>
    <t>LUAN</t>
  </si>
  <si>
    <t>VU DANG</t>
  </si>
  <si>
    <t>TRAN THI LAN</t>
  </si>
  <si>
    <t>HUONG</t>
  </si>
  <si>
    <t>LE DUC</t>
  </si>
  <si>
    <t>ANH</t>
  </si>
  <si>
    <t>NGUYEN BINH</t>
  </si>
  <si>
    <t>LONG</t>
  </si>
  <si>
    <t>MAI DUC</t>
  </si>
  <si>
    <t>NGUYEN QUANG</t>
  </si>
  <si>
    <t>THIEN</t>
  </si>
  <si>
    <t>NGUYEN CHI</t>
  </si>
  <si>
    <t>CAO</t>
  </si>
  <si>
    <t>NGUYEN MINH HOA</t>
  </si>
  <si>
    <t>HIEU</t>
  </si>
  <si>
    <t>NGUYEN XUAN</t>
  </si>
  <si>
    <t>VIET</t>
  </si>
  <si>
    <t>A02</t>
  </si>
  <si>
    <t>LE QUANG</t>
  </si>
  <si>
    <t>TRAN</t>
  </si>
  <si>
    <t>TRAN LE VIET</t>
  </si>
  <si>
    <t>DUC</t>
  </si>
  <si>
    <t>HAI</t>
  </si>
  <si>
    <t>DO QUOC</t>
  </si>
  <si>
    <t>DUNG</t>
  </si>
  <si>
    <t>NGUYEN THANH</t>
  </si>
  <si>
    <t>DAT</t>
  </si>
  <si>
    <t>DANG VAN</t>
  </si>
  <si>
    <t>HOA</t>
  </si>
  <si>
    <t>NGO CHANH</t>
  </si>
  <si>
    <t>PHUC</t>
  </si>
  <si>
    <t>NGO DANG</t>
  </si>
  <si>
    <t>LE BA</t>
  </si>
  <si>
    <t>THUC</t>
  </si>
  <si>
    <t>KHOI</t>
  </si>
  <si>
    <t>NGUYEN HAO</t>
  </si>
  <si>
    <t>QUANG</t>
  </si>
  <si>
    <t>TRAN CONG</t>
  </si>
  <si>
    <t>LY</t>
  </si>
  <si>
    <t>TRUONG VAN</t>
  </si>
  <si>
    <t>LICH</t>
  </si>
  <si>
    <t>VU QUANG</t>
  </si>
  <si>
    <t>TRAN DUC</t>
  </si>
  <si>
    <t>HUY</t>
  </si>
  <si>
    <t>NGO HOANG</t>
  </si>
  <si>
    <t>TU</t>
  </si>
  <si>
    <t>NGUYEN NGOC</t>
  </si>
  <si>
    <t>HUNG</t>
  </si>
  <si>
    <t>NGUYEN PHUOC</t>
  </si>
  <si>
    <t>QUY</t>
  </si>
  <si>
    <t>TRAN THANH</t>
  </si>
  <si>
    <t>NGO SY</t>
  </si>
  <si>
    <t>KHANH</t>
  </si>
  <si>
    <t>LY MINH</t>
  </si>
  <si>
    <t>DIEP MINH</t>
  </si>
  <si>
    <t>TRAN TUAN</t>
  </si>
  <si>
    <t>THANG</t>
  </si>
  <si>
    <t>LUONG THIEN TAI</t>
  </si>
  <si>
    <t>NGHIA</t>
  </si>
  <si>
    <t>VU DAT</t>
  </si>
  <si>
    <t>LAM MINH</t>
  </si>
  <si>
    <t>PHAM MINH</t>
  </si>
  <si>
    <t>KHUE</t>
  </si>
  <si>
    <t>HUYNH CHAU</t>
  </si>
  <si>
    <t>DUY</t>
  </si>
  <si>
    <t>LAM</t>
  </si>
  <si>
    <t>NGUYEN BA</t>
  </si>
  <si>
    <t>DAO THI THU</t>
  </si>
  <si>
    <t>TRANG</t>
  </si>
  <si>
    <t>PHAN HUU</t>
  </si>
  <si>
    <t>THO</t>
  </si>
  <si>
    <t>TIEN</t>
  </si>
  <si>
    <t>PHAM TRUNG</t>
  </si>
  <si>
    <t>KHA</t>
  </si>
  <si>
    <t>VU KIM</t>
  </si>
  <si>
    <t>SINH</t>
  </si>
  <si>
    <t>PHAN BAO</t>
  </si>
  <si>
    <t>HIEP</t>
  </si>
  <si>
    <t>NGUYEN VO TUAN</t>
  </si>
  <si>
    <t>KIET</t>
  </si>
  <si>
    <t>DUONG LUU</t>
  </si>
  <si>
    <t>PHUONG</t>
  </si>
  <si>
    <t>NHAN</t>
  </si>
  <si>
    <t>PHAM NGUYEN PHAN</t>
  </si>
  <si>
    <t>NGUYEN HAI</t>
  </si>
  <si>
    <t>TRIEU</t>
  </si>
  <si>
    <t>TRAN KIM</t>
  </si>
  <si>
    <t>TRUONG</t>
  </si>
  <si>
    <t>DINH TRUONG THAO</t>
  </si>
  <si>
    <t>NGUYEN</t>
  </si>
  <si>
    <t>BUU</t>
  </si>
  <si>
    <t>Họ và Tên lót</t>
  </si>
  <si>
    <t>Nguyễn Ngọc</t>
  </si>
  <si>
    <t>Hưng</t>
  </si>
  <si>
    <t>Nguyễn Minh</t>
  </si>
  <si>
    <t>Thắng</t>
  </si>
  <si>
    <t>Ngô Sĩ Khánh</t>
  </si>
  <si>
    <t>Khánh</t>
  </si>
  <si>
    <t>Lương Thiên Tài</t>
  </si>
  <si>
    <t>Nghĩa</t>
  </si>
  <si>
    <t>Vũ Anh</t>
  </si>
  <si>
    <t>Thư</t>
  </si>
  <si>
    <t>Lê Quang</t>
  </si>
  <si>
    <t>Lam</t>
  </si>
  <si>
    <t>Nguyễn Công</t>
  </si>
  <si>
    <t>Minh</t>
  </si>
  <si>
    <t>Nguyễn Minh Hòa</t>
  </si>
  <si>
    <t>Hiếu</t>
  </si>
  <si>
    <t>Nguyễn Tuấn</t>
  </si>
  <si>
    <t>Vũ</t>
  </si>
  <si>
    <t>Trần Tuấn</t>
  </si>
  <si>
    <t xml:space="preserve">Nguyễn Văn </t>
  </si>
  <si>
    <t>Luân</t>
  </si>
  <si>
    <t>Lý Minh</t>
  </si>
  <si>
    <t>Trí</t>
  </si>
  <si>
    <t>10</t>
  </si>
  <si>
    <t>Diệp Minh</t>
  </si>
  <si>
    <t>Hoàng</t>
  </si>
  <si>
    <t>Trương Phúc</t>
  </si>
  <si>
    <t>Vinh</t>
  </si>
  <si>
    <t>Vũ Đạt</t>
  </si>
  <si>
    <t>Ngô Hoàng</t>
  </si>
  <si>
    <t>Tú</t>
  </si>
  <si>
    <t>Mai Đức</t>
  </si>
  <si>
    <t>Tuấn</t>
  </si>
  <si>
    <t>Phạm Minh</t>
  </si>
  <si>
    <t>Khuê</t>
  </si>
  <si>
    <t>Trần Thanh</t>
  </si>
  <si>
    <t>Long</t>
  </si>
  <si>
    <t>Trần Thị Lan</t>
  </si>
  <si>
    <t>Hương</t>
  </si>
  <si>
    <t>Lưu Kế</t>
  </si>
  <si>
    <t>Phan Nguyên</t>
  </si>
  <si>
    <t>Nguyễn Phước</t>
  </si>
  <si>
    <t>Quý</t>
  </si>
  <si>
    <t>Nguyễn Phú</t>
  </si>
  <si>
    <t>Quí</t>
  </si>
  <si>
    <t>Thái Bình</t>
  </si>
  <si>
    <t>Dương</t>
  </si>
  <si>
    <t>Nguyễn Chí</t>
  </si>
  <si>
    <t>Cao</t>
  </si>
  <si>
    <t>Lục Minh</t>
  </si>
  <si>
    <t>Lý</t>
  </si>
  <si>
    <t>Lê Đức</t>
  </si>
  <si>
    <t>Anh</t>
  </si>
  <si>
    <t>Nguyễn Duy</t>
  </si>
  <si>
    <t>Nguyễn Hoàng</t>
  </si>
  <si>
    <t>Nguyễn Bình</t>
  </si>
  <si>
    <t>Huỳnh Châu</t>
  </si>
  <si>
    <t>Duy</t>
  </si>
  <si>
    <t>Lâm Minh</t>
  </si>
  <si>
    <t>Đức</t>
  </si>
  <si>
    <t>Đào Thị Thu</t>
  </si>
  <si>
    <t>Trang</t>
  </si>
  <si>
    <t>Hùng</t>
  </si>
  <si>
    <t>Dũng</t>
  </si>
  <si>
    <t>Vũ Đăng Tuấn</t>
  </si>
  <si>
    <t>Lê Anh</t>
  </si>
  <si>
    <t>Tâm</t>
  </si>
  <si>
    <t>Nguyễn Quang</t>
  </si>
  <si>
    <t>Thiện</t>
  </si>
  <si>
    <t>Nguyễn Bá</t>
  </si>
  <si>
    <t>Trần Minh</t>
  </si>
  <si>
    <t>Trịnh Quang</t>
  </si>
  <si>
    <t>Hải</t>
  </si>
  <si>
    <t>Nguyễn Thanh</t>
  </si>
  <si>
    <t>51301082</t>
  </si>
  <si>
    <t>Nguyễn Dương</t>
  </si>
  <si>
    <t>Hạnh</t>
  </si>
  <si>
    <t>51301012</t>
  </si>
  <si>
    <t>Hà Cao</t>
  </si>
  <si>
    <t>Hào</t>
  </si>
  <si>
    <t>51301155</t>
  </si>
  <si>
    <t>Lê Minh</t>
  </si>
  <si>
    <t>51301387</t>
  </si>
  <si>
    <t>Nguyễn Thái</t>
  </si>
  <si>
    <t>Hòa</t>
  </si>
  <si>
    <t>51301284</t>
  </si>
  <si>
    <t>Trần Thị</t>
  </si>
  <si>
    <t>Hoa</t>
  </si>
  <si>
    <t>51301397</t>
  </si>
  <si>
    <t>Trần Văn</t>
  </si>
  <si>
    <t>51301622</t>
  </si>
  <si>
    <t>Hong Quang</t>
  </si>
  <si>
    <t>51301696</t>
  </si>
  <si>
    <t>Nguyễn Đức</t>
  </si>
  <si>
    <t>Hưởng</t>
  </si>
  <si>
    <t>51301482</t>
  </si>
  <si>
    <t>Nguyễn Nhất</t>
  </si>
  <si>
    <t>Huy</t>
  </si>
  <si>
    <t>51301539</t>
  </si>
  <si>
    <t>Triệu Thiếc</t>
  </si>
  <si>
    <t>51301826</t>
  </si>
  <si>
    <t>Khiết</t>
  </si>
  <si>
    <t>51301874</t>
  </si>
  <si>
    <t>Nguyễn Tiến</t>
  </si>
  <si>
    <t>Khoa</t>
  </si>
  <si>
    <t>51301989</t>
  </si>
  <si>
    <t>Phạm Ngọc</t>
  </si>
  <si>
    <t>Linh</t>
  </si>
  <si>
    <t>51302155</t>
  </si>
  <si>
    <t>Nguyễn Thái Sơn</t>
  </si>
  <si>
    <t>51302172</t>
  </si>
  <si>
    <t>Trần Thành</t>
  </si>
  <si>
    <t>51302247</t>
  </si>
  <si>
    <t>Nguyễn Đặng Sỹ</t>
  </si>
  <si>
    <t>51302318</t>
  </si>
  <si>
    <t>Phạm Văn</t>
  </si>
  <si>
    <t>Mẫn</t>
  </si>
  <si>
    <t>51302400</t>
  </si>
  <si>
    <t>Vũ Tuấn</t>
  </si>
  <si>
    <t>Nam</t>
  </si>
  <si>
    <t>51302470</t>
  </si>
  <si>
    <t>Trần Kim</t>
  </si>
  <si>
    <t>Năm</t>
  </si>
  <si>
    <t>51302520</t>
  </si>
  <si>
    <t>Lê Hữu</t>
  </si>
  <si>
    <t>51302535</t>
  </si>
  <si>
    <t>Nguyễn Trọng</t>
  </si>
  <si>
    <t>Nhân</t>
  </si>
  <si>
    <t>Lê Hoàng</t>
  </si>
  <si>
    <t>51302853</t>
  </si>
  <si>
    <t>Ninh</t>
  </si>
  <si>
    <t>Phi</t>
  </si>
  <si>
    <t>51303094</t>
  </si>
  <si>
    <t>Hà Kiều</t>
  </si>
  <si>
    <t>Phương</t>
  </si>
  <si>
    <t>51303210</t>
  </si>
  <si>
    <t>Lê Mạnh</t>
  </si>
  <si>
    <t>Quân</t>
  </si>
  <si>
    <t>51305044</t>
  </si>
  <si>
    <t>Lã Ngọc</t>
  </si>
  <si>
    <t>Quang</t>
  </si>
  <si>
    <t>Nguyễn Văn</t>
  </si>
  <si>
    <t>Thành</t>
  </si>
  <si>
    <t>51300001</t>
  </si>
  <si>
    <t>Bùi Xuân</t>
  </si>
  <si>
    <t>An</t>
  </si>
  <si>
    <t>51204752</t>
  </si>
  <si>
    <t>Lê Công Tuấn</t>
  </si>
  <si>
    <t>51100101</t>
  </si>
  <si>
    <t>Nguyễn Kỳ</t>
  </si>
  <si>
    <t>51300098</t>
  </si>
  <si>
    <t>Nguyễn Đức Vũ</t>
  </si>
  <si>
    <t>51000103</t>
  </si>
  <si>
    <t>Phạm Tuấn</t>
  </si>
  <si>
    <t>51300050</t>
  </si>
  <si>
    <t>Đào Nguyễn</t>
  </si>
  <si>
    <t>51204753</t>
  </si>
  <si>
    <t>Lê Duy</t>
  </si>
  <si>
    <t>Bình</t>
  </si>
  <si>
    <t>51300456</t>
  </si>
  <si>
    <t>Kiều Tấn</t>
  </si>
  <si>
    <t>Cường</t>
  </si>
  <si>
    <t>51300492</t>
  </si>
  <si>
    <t>Vũ Mạnh</t>
  </si>
  <si>
    <t>51300505</t>
  </si>
  <si>
    <t>Võ Thành</t>
  </si>
  <si>
    <t>Danh</t>
  </si>
  <si>
    <t>51300678</t>
  </si>
  <si>
    <t>Nguyễn Viết Minh</t>
  </si>
  <si>
    <t>51300723</t>
  </si>
  <si>
    <t>51300593</t>
  </si>
  <si>
    <t>Nguyễn Khương</t>
  </si>
  <si>
    <t>51300610</t>
  </si>
  <si>
    <t>51300587</t>
  </si>
  <si>
    <t>Nguyễn Đặng Đình</t>
  </si>
  <si>
    <t>51301050</t>
  </si>
  <si>
    <t>51301221</t>
  </si>
  <si>
    <t>Nguyễn Thị Minh</t>
  </si>
  <si>
    <t>Hiền</t>
  </si>
  <si>
    <t>1535033</t>
  </si>
  <si>
    <t>Bùi Phi</t>
  </si>
  <si>
    <t>51301983</t>
  </si>
  <si>
    <t>Phan Quang</t>
  </si>
  <si>
    <t>Kỳ</t>
  </si>
  <si>
    <t>51204761</t>
  </si>
  <si>
    <t>Ngô Nhật</t>
  </si>
  <si>
    <t>1427023</t>
  </si>
  <si>
    <t>Nguyễn Tấn</t>
  </si>
  <si>
    <t>Lộc</t>
  </si>
  <si>
    <t>51201991</t>
  </si>
  <si>
    <t>Trương Bách Phi</t>
  </si>
  <si>
    <t>51202164</t>
  </si>
  <si>
    <t>Phan Anh</t>
  </si>
  <si>
    <t>51302452</t>
  </si>
  <si>
    <t>Nguyễn Thành</t>
  </si>
  <si>
    <t>51202438</t>
  </si>
  <si>
    <t>Hồ Tây</t>
  </si>
  <si>
    <t>Nguyên</t>
  </si>
  <si>
    <t>51302627</t>
  </si>
  <si>
    <t>Ngô Tấn</t>
  </si>
  <si>
    <t>51302712</t>
  </si>
  <si>
    <t>Nguyễn Phúc</t>
  </si>
  <si>
    <t>51202526</t>
  </si>
  <si>
    <t>51202530</t>
  </si>
  <si>
    <t>51202612</t>
  </si>
  <si>
    <t>Nhung</t>
  </si>
  <si>
    <t>51302922</t>
  </si>
  <si>
    <t>51102544</t>
  </si>
  <si>
    <t>Nguyễn Ngọc Hoài</t>
  </si>
  <si>
    <t>Phong</t>
  </si>
  <si>
    <t>51102687</t>
  </si>
  <si>
    <t>Phước</t>
  </si>
  <si>
    <t>51303142</t>
  </si>
  <si>
    <t>51303143</t>
  </si>
  <si>
    <t>Từ Bá</t>
  </si>
  <si>
    <t>1527032</t>
  </si>
  <si>
    <t>Nguyễn Thị</t>
  </si>
  <si>
    <t>Phượng</t>
  </si>
  <si>
    <t>1527033</t>
  </si>
  <si>
    <t>Nguyễn Nhựt</t>
  </si>
  <si>
    <t>51303187</t>
  </si>
  <si>
    <t>Trần Mạnh</t>
  </si>
  <si>
    <t>1413070</t>
  </si>
  <si>
    <t>Đào Vũ</t>
  </si>
  <si>
    <t>51303264</t>
  </si>
  <si>
    <t>Phan Phú</t>
  </si>
  <si>
    <t>Quốc</t>
  </si>
  <si>
    <t>51303307</t>
  </si>
  <si>
    <t>Võ Ngọc</t>
  </si>
  <si>
    <t>51203235</t>
  </si>
  <si>
    <t>Phùng Chí</t>
  </si>
  <si>
    <t>Tài</t>
  </si>
  <si>
    <t>51103029</t>
  </si>
  <si>
    <t>51303513</t>
  </si>
  <si>
    <t>Nguyễn Hoàng Đức</t>
  </si>
  <si>
    <t>51002902</t>
  </si>
  <si>
    <t>Tân</t>
  </si>
  <si>
    <t>51303740</t>
  </si>
  <si>
    <t>Châu Ngọc</t>
  </si>
  <si>
    <t>Thạch</t>
  </si>
  <si>
    <t>51002962</t>
  </si>
  <si>
    <t>Thái</t>
  </si>
  <si>
    <t>51303592</t>
  </si>
  <si>
    <t>Lã Văn</t>
  </si>
  <si>
    <t>Thanh</t>
  </si>
  <si>
    <t>51303682</t>
  </si>
  <si>
    <t>51303876</t>
  </si>
  <si>
    <t>Cao Tấn</t>
  </si>
  <si>
    <t>Thịnh</t>
  </si>
  <si>
    <t>51303919</t>
  </si>
  <si>
    <t>Trần Tấn</t>
  </si>
  <si>
    <t>51303952</t>
  </si>
  <si>
    <t>Huỳnh Trung</t>
  </si>
  <si>
    <t>Thông</t>
  </si>
  <si>
    <t>51303998</t>
  </si>
  <si>
    <t>Lý Vạn</t>
  </si>
  <si>
    <t>Thuận</t>
  </si>
  <si>
    <t>51304002</t>
  </si>
  <si>
    <t>Nguyễn Thị Hiệp</t>
  </si>
  <si>
    <t>51304119</t>
  </si>
  <si>
    <t>Tiến</t>
  </si>
  <si>
    <t>7141144</t>
  </si>
  <si>
    <t>Nguyễn Thành Xuân</t>
  </si>
  <si>
    <t>Trâm</t>
  </si>
  <si>
    <t>51204075</t>
  </si>
  <si>
    <t>Trương Minh</t>
  </si>
  <si>
    <t>51304486</t>
  </si>
  <si>
    <t>Huỳnh Xuân</t>
  </si>
  <si>
    <t>Trường</t>
  </si>
  <si>
    <t>1427042</t>
  </si>
  <si>
    <t>Nguyễn Đức Anh</t>
  </si>
  <si>
    <t>51304572</t>
  </si>
  <si>
    <t>Phan Hữu</t>
  </si>
  <si>
    <t>51304584</t>
  </si>
  <si>
    <t>Trần Lý Minh</t>
  </si>
  <si>
    <t>51304522</t>
  </si>
  <si>
    <t>Đinh Nguyễn Anh</t>
  </si>
  <si>
    <t>51304688</t>
  </si>
  <si>
    <t>Tùng</t>
  </si>
  <si>
    <t>51204404</t>
  </si>
  <si>
    <t>51304720</t>
  </si>
  <si>
    <t>Tường</t>
  </si>
  <si>
    <t>51304765</t>
  </si>
  <si>
    <t>Phạm Hoài</t>
  </si>
  <si>
    <t>Văn</t>
  </si>
  <si>
    <t>51304862</t>
  </si>
  <si>
    <t>Mai Xuân</t>
  </si>
  <si>
    <t>Vĩ</t>
  </si>
  <si>
    <t>51304801</t>
  </si>
  <si>
    <t>Trần Thị ái</t>
  </si>
  <si>
    <t>Vi</t>
  </si>
  <si>
    <t>7141145</t>
  </si>
  <si>
    <t>Huỳnh Quốc</t>
  </si>
  <si>
    <t>Việt</t>
  </si>
  <si>
    <t>51104253</t>
  </si>
  <si>
    <t>Phạm Công</t>
  </si>
  <si>
    <t>513x0041</t>
  </si>
  <si>
    <t>Vọng</t>
  </si>
  <si>
    <t>51304884</t>
  </si>
  <si>
    <t>Ngô Anh</t>
  </si>
  <si>
    <t>51304962</t>
  </si>
  <si>
    <t>Hà Thúc Diên</t>
  </si>
  <si>
    <t>Vỹ</t>
  </si>
  <si>
    <t>51304978</t>
  </si>
  <si>
    <t>Hoàng Thị Thanh</t>
  </si>
  <si>
    <t>Yên</t>
  </si>
  <si>
    <t>TEST 1</t>
  </si>
  <si>
    <t>TEST 2</t>
  </si>
  <si>
    <t>TEST 3</t>
  </si>
  <si>
    <t xml:space="preserve">Trần Ngọc </t>
  </si>
  <si>
    <t>Đạt</t>
  </si>
  <si>
    <t>Bonus</t>
  </si>
  <si>
    <t>Final</t>
  </si>
  <si>
    <t>Số câu đúng</t>
  </si>
  <si>
    <t>Điểm TN</t>
  </si>
  <si>
    <t>Điểm TL</t>
  </si>
  <si>
    <t>BT (30%)</t>
  </si>
  <si>
    <t>Summary</t>
  </si>
  <si>
    <t>Tổng (50%)</t>
  </si>
  <si>
    <t>BTL (20%)</t>
  </si>
  <si>
    <t xml:space="preserve"> HỆ QUẢN TRỊ CƠ SỞ DỮ LIỆU 2016
KẾT QUẢ CUỐI KỲ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</si>
</sst>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sz val="12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name val="Arial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65">
    <xf numFmtId="0" fontId="0" fillId="0" borderId="0" xfId="0"/>
    <xf numFmtId="0" fontId="2" fillId="0" borderId="0" xfId="0" applyFont="1"/>
    <xf numFmtId="1" fontId="0" fillId="0" borderId="0" xfId="0" applyNumberFormat="1"/>
    <xf numFmtId="164" fontId="0" fillId="0" borderId="0" xfId="0" applyNumberFormat="1"/>
    <xf numFmtId="49" fontId="8" fillId="0" borderId="0" xfId="1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/>
    </xf>
    <xf numFmtId="0" fontId="9" fillId="0" borderId="0" xfId="2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NumberFormat="1"/>
    <xf numFmtId="2" fontId="0" fillId="0" borderId="0" xfId="0" applyNumberFormat="1"/>
    <xf numFmtId="1" fontId="8" fillId="0" borderId="0" xfId="1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0" fontId="0" fillId="0" borderId="0" xfId="0" applyBorder="1" applyAlignment="1">
      <alignment horizontal="center"/>
    </xf>
    <xf numFmtId="0" fontId="3" fillId="0" borderId="0" xfId="0" applyNumberFormat="1" applyFont="1" applyBorder="1"/>
    <xf numFmtId="49" fontId="3" fillId="0" borderId="0" xfId="0" applyNumberFormat="1" applyFont="1" applyBorder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49" fontId="10" fillId="0" borderId="9" xfId="0" applyNumberFormat="1" applyFont="1" applyFill="1" applyBorder="1"/>
    <xf numFmtId="0" fontId="10" fillId="0" borderId="9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10" fillId="0" borderId="1" xfId="0" applyNumberFormat="1" applyFont="1" applyFill="1" applyBorder="1"/>
    <xf numFmtId="0" fontId="10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49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49" fontId="3" fillId="0" borderId="8" xfId="0" applyNumberFormat="1" applyFont="1" applyFill="1" applyBorder="1"/>
    <xf numFmtId="0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tabSelected="1" topLeftCell="D100" zoomScale="120" zoomScaleNormal="120" workbookViewId="0">
      <selection activeCell="D84" sqref="A84:XFD84"/>
    </sheetView>
  </sheetViews>
  <sheetFormatPr defaultRowHeight="15" customHeight="1" x14ac:dyDescent="0.25"/>
  <cols>
    <col min="1" max="1" width="4.42578125" customWidth="1"/>
    <col min="2" max="2" width="10.85546875" style="12" customWidth="1"/>
    <col min="3" max="3" width="24.28515625" customWidth="1"/>
    <col min="4" max="4" width="8.85546875" customWidth="1"/>
    <col min="5" max="5" width="10.85546875" style="21" customWidth="1"/>
    <col min="6" max="6" width="12.140625" style="21" customWidth="1"/>
    <col min="7" max="7" width="9.7109375" style="21" customWidth="1"/>
    <col min="8" max="10" width="9.140625" style="29" customWidth="1"/>
    <col min="11" max="11" width="14.28515625" style="23" customWidth="1"/>
    <col min="12" max="12" width="9.140625" style="23" customWidth="1"/>
    <col min="13" max="13" width="9.140625" style="23"/>
    <col min="14" max="14" width="0" style="23" hidden="1" customWidth="1"/>
    <col min="15" max="15" width="13.140625" style="23" customWidth="1"/>
    <col min="16" max="16" width="11.140625" style="23" customWidth="1"/>
  </cols>
  <sheetData>
    <row r="1" spans="1:16" ht="33.75" customHeight="1" x14ac:dyDescent="0.25">
      <c r="A1" s="24" t="s">
        <v>457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7.5" customHeight="1" thickBot="1" x14ac:dyDescent="0.3">
      <c r="B2" s="15"/>
      <c r="C2" s="1"/>
      <c r="D2" s="1"/>
      <c r="E2" s="19"/>
      <c r="F2" s="19"/>
    </row>
    <row r="3" spans="1:16" ht="13.5" customHeight="1" x14ac:dyDescent="0.25">
      <c r="A3" s="26" t="s">
        <v>0</v>
      </c>
      <c r="B3" s="27" t="s">
        <v>1</v>
      </c>
      <c r="C3" s="28" t="s">
        <v>2</v>
      </c>
      <c r="D3" s="28" t="s">
        <v>3</v>
      </c>
      <c r="E3" s="25" t="s">
        <v>443</v>
      </c>
      <c r="F3" s="25" t="s">
        <v>444</v>
      </c>
      <c r="G3" s="25" t="s">
        <v>445</v>
      </c>
      <c r="H3" s="25" t="s">
        <v>448</v>
      </c>
      <c r="I3" s="30" t="s">
        <v>453</v>
      </c>
      <c r="J3" s="30" t="s">
        <v>456</v>
      </c>
      <c r="K3" s="25" t="s">
        <v>449</v>
      </c>
      <c r="L3" s="25"/>
      <c r="M3" s="25"/>
      <c r="N3" s="25"/>
      <c r="O3" s="25"/>
      <c r="P3" s="55" t="s">
        <v>454</v>
      </c>
    </row>
    <row r="4" spans="1:16" ht="18.75" customHeight="1" thickBot="1" x14ac:dyDescent="0.3">
      <c r="A4" s="31"/>
      <c r="B4" s="32"/>
      <c r="C4" s="33"/>
      <c r="D4" s="33"/>
      <c r="E4" s="34"/>
      <c r="F4" s="34"/>
      <c r="G4" s="34"/>
      <c r="H4" s="34"/>
      <c r="I4" s="35"/>
      <c r="J4" s="35"/>
      <c r="K4" s="36" t="s">
        <v>450</v>
      </c>
      <c r="L4" s="36" t="s">
        <v>451</v>
      </c>
      <c r="M4" s="36" t="s">
        <v>452</v>
      </c>
      <c r="N4" s="36"/>
      <c r="O4" s="37" t="s">
        <v>455</v>
      </c>
      <c r="P4" s="56"/>
    </row>
    <row r="5" spans="1:16" ht="13.5" customHeight="1" x14ac:dyDescent="0.25">
      <c r="A5" s="38">
        <v>1</v>
      </c>
      <c r="B5" s="39" t="s">
        <v>280</v>
      </c>
      <c r="C5" s="39" t="s">
        <v>281</v>
      </c>
      <c r="D5" s="39" t="s">
        <v>282</v>
      </c>
      <c r="E5" s="40">
        <v>7.75</v>
      </c>
      <c r="F5" s="40">
        <v>6</v>
      </c>
      <c r="G5" s="63">
        <v>6.5</v>
      </c>
      <c r="H5" s="41"/>
      <c r="I5" s="60">
        <f>MROUND(((E5*0.1+F5*0.1+G5*0.1)*100/30) + H5, 0.5)</f>
        <v>7</v>
      </c>
      <c r="J5" s="60">
        <v>8</v>
      </c>
      <c r="K5" s="41">
        <v>12</v>
      </c>
      <c r="L5" s="41">
        <f xml:space="preserve"> K5/5</f>
        <v>2.4</v>
      </c>
      <c r="M5" s="41">
        <v>2</v>
      </c>
      <c r="N5" s="41">
        <f>L5+M5</f>
        <v>4.4000000000000004</v>
      </c>
      <c r="O5" s="60">
        <f>MROUND(L5+M5,0.5)</f>
        <v>4.5</v>
      </c>
      <c r="P5" s="57">
        <f>I5*0.3 + J5*0.2 + O5*0.5</f>
        <v>5.95</v>
      </c>
    </row>
    <row r="6" spans="1:16" ht="13.5" customHeight="1" x14ac:dyDescent="0.25">
      <c r="A6" s="42">
        <v>2</v>
      </c>
      <c r="B6" s="43" t="s">
        <v>283</v>
      </c>
      <c r="C6" s="43" t="s">
        <v>284</v>
      </c>
      <c r="D6" s="43" t="s">
        <v>189</v>
      </c>
      <c r="E6" s="44">
        <v>4.25</v>
      </c>
      <c r="F6" s="44">
        <v>4.75</v>
      </c>
      <c r="G6" s="50">
        <v>5.75</v>
      </c>
      <c r="H6" s="45"/>
      <c r="I6" s="61">
        <f>MROUND(((E6*0.1+F6*0.1+G6*0.1)*100/30) + H6, 0.5)</f>
        <v>5</v>
      </c>
      <c r="J6" s="61">
        <v>8</v>
      </c>
      <c r="K6" s="45">
        <v>9</v>
      </c>
      <c r="L6" s="45">
        <f t="shared" ref="L6:L69" si="0" xml:space="preserve"> K6/5</f>
        <v>1.8</v>
      </c>
      <c r="M6" s="45">
        <v>2.5</v>
      </c>
      <c r="N6" s="45">
        <f t="shared" ref="N6:N69" si="1">L6+M6</f>
        <v>4.3</v>
      </c>
      <c r="O6" s="61">
        <f t="shared" ref="O6:O69" si="2">MROUND(L6+M6,0.5)</f>
        <v>4.5</v>
      </c>
      <c r="P6" s="58">
        <f t="shared" ref="P6:P69" si="3">I6*0.3 + J6*0.2 + O6*0.5</f>
        <v>5.35</v>
      </c>
    </row>
    <row r="7" spans="1:16" ht="13.5" customHeight="1" x14ac:dyDescent="0.25">
      <c r="A7" s="42">
        <v>3</v>
      </c>
      <c r="B7" s="43" t="s">
        <v>285</v>
      </c>
      <c r="C7" s="43" t="s">
        <v>286</v>
      </c>
      <c r="D7" s="43" t="s">
        <v>189</v>
      </c>
      <c r="E7" s="44">
        <v>2.5</v>
      </c>
      <c r="F7" s="44">
        <v>5.5</v>
      </c>
      <c r="G7" s="50">
        <v>5</v>
      </c>
      <c r="H7" s="45"/>
      <c r="I7" s="61">
        <f>MROUND(((E7*0.1+F7*0.1+G7*0.1)*100/30) + H7, 0.5)</f>
        <v>4.5</v>
      </c>
      <c r="J7" s="61">
        <v>7.5</v>
      </c>
      <c r="K7" s="45">
        <v>10</v>
      </c>
      <c r="L7" s="45">
        <f t="shared" si="0"/>
        <v>2</v>
      </c>
      <c r="M7" s="45">
        <v>1.5</v>
      </c>
      <c r="N7" s="45">
        <f t="shared" si="1"/>
        <v>3.5</v>
      </c>
      <c r="O7" s="61">
        <f t="shared" si="2"/>
        <v>3.5</v>
      </c>
      <c r="P7" s="58">
        <f t="shared" si="3"/>
        <v>4.5999999999999996</v>
      </c>
    </row>
    <row r="8" spans="1:16" ht="13.5" customHeight="1" x14ac:dyDescent="0.25">
      <c r="A8" s="42">
        <v>4</v>
      </c>
      <c r="B8" s="43" t="s">
        <v>287</v>
      </c>
      <c r="C8" s="43" t="s">
        <v>288</v>
      </c>
      <c r="D8" s="43" t="s">
        <v>189</v>
      </c>
      <c r="E8" s="44">
        <v>8.25</v>
      </c>
      <c r="F8" s="44">
        <v>5</v>
      </c>
      <c r="G8" s="50">
        <v>8.25</v>
      </c>
      <c r="H8" s="45"/>
      <c r="I8" s="61">
        <f>MROUND(((E8*0.1+F8*0.1+G8*0.1)*100/30) + H8, 0.5)</f>
        <v>7</v>
      </c>
      <c r="J8" s="61">
        <v>8.5</v>
      </c>
      <c r="K8" s="45">
        <v>13</v>
      </c>
      <c r="L8" s="45">
        <f t="shared" si="0"/>
        <v>2.6</v>
      </c>
      <c r="M8" s="45">
        <v>2</v>
      </c>
      <c r="N8" s="45">
        <f t="shared" si="1"/>
        <v>4.5999999999999996</v>
      </c>
      <c r="O8" s="61">
        <f t="shared" si="2"/>
        <v>4.5</v>
      </c>
      <c r="P8" s="58">
        <f t="shared" si="3"/>
        <v>6.0500000000000007</v>
      </c>
    </row>
    <row r="9" spans="1:16" ht="13.5" customHeight="1" x14ac:dyDescent="0.25">
      <c r="A9" s="42">
        <v>5</v>
      </c>
      <c r="B9" s="43" t="s">
        <v>289</v>
      </c>
      <c r="C9" s="43" t="s">
        <v>290</v>
      </c>
      <c r="D9" s="43" t="s">
        <v>189</v>
      </c>
      <c r="E9" s="44">
        <v>4.5</v>
      </c>
      <c r="F9" s="44"/>
      <c r="G9" s="50">
        <v>7.75</v>
      </c>
      <c r="H9" s="45"/>
      <c r="I9" s="61">
        <f>MROUND(((E9*0.1+F9*0.1+G9*0.1)*100/30) + H9, 0.5)</f>
        <v>4</v>
      </c>
      <c r="J9" s="61">
        <v>7.5</v>
      </c>
      <c r="K9" s="45">
        <v>7</v>
      </c>
      <c r="L9" s="45">
        <f t="shared" si="0"/>
        <v>1.4</v>
      </c>
      <c r="M9" s="45">
        <v>2.25</v>
      </c>
      <c r="N9" s="45">
        <f t="shared" si="1"/>
        <v>3.65</v>
      </c>
      <c r="O9" s="61">
        <f t="shared" si="2"/>
        <v>3.5</v>
      </c>
      <c r="P9" s="58">
        <f t="shared" si="3"/>
        <v>4.45</v>
      </c>
    </row>
    <row r="10" spans="1:16" ht="13.5" customHeight="1" x14ac:dyDescent="0.25">
      <c r="A10" s="42">
        <v>6</v>
      </c>
      <c r="B10" s="43" t="s">
        <v>291</v>
      </c>
      <c r="C10" s="43" t="s">
        <v>292</v>
      </c>
      <c r="D10" s="43" t="s">
        <v>189</v>
      </c>
      <c r="E10" s="44">
        <v>6.75</v>
      </c>
      <c r="F10" s="44">
        <v>4.5</v>
      </c>
      <c r="G10" s="50">
        <v>8</v>
      </c>
      <c r="H10" s="45"/>
      <c r="I10" s="61">
        <f>MROUND(((E10*0.1+F10*0.1+G10*0.1)*100/30) + H10, 0.5)</f>
        <v>6.5</v>
      </c>
      <c r="J10" s="61">
        <v>6.5</v>
      </c>
      <c r="K10" s="45">
        <v>10</v>
      </c>
      <c r="L10" s="45">
        <f t="shared" si="0"/>
        <v>2</v>
      </c>
      <c r="M10" s="45">
        <v>1.5</v>
      </c>
      <c r="N10" s="45">
        <f t="shared" si="1"/>
        <v>3.5</v>
      </c>
      <c r="O10" s="61">
        <f t="shared" si="2"/>
        <v>3.5</v>
      </c>
      <c r="P10" s="58">
        <f t="shared" si="3"/>
        <v>5</v>
      </c>
    </row>
    <row r="11" spans="1:16" ht="13.5" customHeight="1" x14ac:dyDescent="0.25">
      <c r="A11" s="42">
        <v>7</v>
      </c>
      <c r="B11" s="43" t="s">
        <v>293</v>
      </c>
      <c r="C11" s="43" t="s">
        <v>294</v>
      </c>
      <c r="D11" s="43" t="s">
        <v>295</v>
      </c>
      <c r="E11" s="44">
        <v>3</v>
      </c>
      <c r="F11" s="44">
        <v>3.5</v>
      </c>
      <c r="G11" s="50">
        <v>1.5</v>
      </c>
      <c r="H11" s="45"/>
      <c r="I11" s="61">
        <f>MROUND(((E11*0.1+F11*0.1+G11*0.1)*100/30) + H11, 0.5)</f>
        <v>2.5</v>
      </c>
      <c r="J11" s="61">
        <v>8</v>
      </c>
      <c r="K11" s="45">
        <v>8</v>
      </c>
      <c r="L11" s="45">
        <f t="shared" si="0"/>
        <v>1.6</v>
      </c>
      <c r="M11" s="45">
        <v>1.25</v>
      </c>
      <c r="N11" s="45">
        <f t="shared" si="1"/>
        <v>2.85</v>
      </c>
      <c r="O11" s="61">
        <f t="shared" si="2"/>
        <v>3</v>
      </c>
      <c r="P11" s="58">
        <f t="shared" si="3"/>
        <v>3.85</v>
      </c>
    </row>
    <row r="12" spans="1:16" ht="13.5" customHeight="1" x14ac:dyDescent="0.25">
      <c r="A12" s="42">
        <v>8</v>
      </c>
      <c r="B12" s="43" t="s">
        <v>296</v>
      </c>
      <c r="C12" s="43" t="s">
        <v>297</v>
      </c>
      <c r="D12" s="43" t="s">
        <v>298</v>
      </c>
      <c r="E12" s="44">
        <v>6.5</v>
      </c>
      <c r="F12" s="44">
        <v>4.5</v>
      </c>
      <c r="G12" s="50">
        <v>7.5</v>
      </c>
      <c r="H12" s="45"/>
      <c r="I12" s="61">
        <f>MROUND(((E12*0.1+F12*0.1+G12*0.1)*100/30) + H12, 0.5)</f>
        <v>6</v>
      </c>
      <c r="J12" s="61">
        <v>7.5</v>
      </c>
      <c r="K12" s="45">
        <v>13</v>
      </c>
      <c r="L12" s="45">
        <f t="shared" si="0"/>
        <v>2.6</v>
      </c>
      <c r="M12" s="45">
        <v>2.25</v>
      </c>
      <c r="N12" s="45">
        <f t="shared" si="1"/>
        <v>4.8499999999999996</v>
      </c>
      <c r="O12" s="61">
        <f t="shared" si="2"/>
        <v>5</v>
      </c>
      <c r="P12" s="58">
        <f t="shared" si="3"/>
        <v>5.8</v>
      </c>
    </row>
    <row r="13" spans="1:16" ht="13.5" customHeight="1" x14ac:dyDescent="0.25">
      <c r="A13" s="42">
        <v>9</v>
      </c>
      <c r="B13" s="43" t="s">
        <v>299</v>
      </c>
      <c r="C13" s="43" t="s">
        <v>300</v>
      </c>
      <c r="D13" s="43" t="s">
        <v>298</v>
      </c>
      <c r="E13" s="44">
        <v>8</v>
      </c>
      <c r="F13" s="44">
        <v>7.75</v>
      </c>
      <c r="G13" s="50">
        <v>8</v>
      </c>
      <c r="H13" s="45"/>
      <c r="I13" s="61">
        <f>MROUND(((E13*0.1+F13*0.1+G13*0.1)*100/30) + H13, 0.5)</f>
        <v>8</v>
      </c>
      <c r="J13" s="61">
        <v>6.5</v>
      </c>
      <c r="K13" s="45">
        <v>11</v>
      </c>
      <c r="L13" s="45">
        <f t="shared" si="0"/>
        <v>2.2000000000000002</v>
      </c>
      <c r="M13" s="45">
        <v>0.75</v>
      </c>
      <c r="N13" s="45">
        <f t="shared" si="1"/>
        <v>2.95</v>
      </c>
      <c r="O13" s="61">
        <f t="shared" si="2"/>
        <v>3</v>
      </c>
      <c r="P13" s="58">
        <f t="shared" si="3"/>
        <v>5.2</v>
      </c>
    </row>
    <row r="14" spans="1:16" ht="13.5" customHeight="1" x14ac:dyDescent="0.25">
      <c r="A14" s="42">
        <v>10</v>
      </c>
      <c r="B14" s="43" t="s">
        <v>301</v>
      </c>
      <c r="C14" s="43" t="s">
        <v>302</v>
      </c>
      <c r="D14" s="43" t="s">
        <v>303</v>
      </c>
      <c r="E14" s="44">
        <v>8</v>
      </c>
      <c r="F14" s="44">
        <v>7.25</v>
      </c>
      <c r="G14" s="50">
        <v>9</v>
      </c>
      <c r="H14" s="45"/>
      <c r="I14" s="61">
        <f>MROUND(((E14*0.1+F14*0.1+G14*0.1)*100/30) + H14, 0.5)</f>
        <v>8</v>
      </c>
      <c r="J14" s="61">
        <v>8.5</v>
      </c>
      <c r="K14" s="45">
        <v>14</v>
      </c>
      <c r="L14" s="45">
        <f t="shared" si="0"/>
        <v>2.8</v>
      </c>
      <c r="M14" s="45">
        <v>4.25</v>
      </c>
      <c r="N14" s="45">
        <f t="shared" si="1"/>
        <v>7.05</v>
      </c>
      <c r="O14" s="61">
        <f t="shared" si="2"/>
        <v>7</v>
      </c>
      <c r="P14" s="58">
        <f t="shared" si="3"/>
        <v>7.6</v>
      </c>
    </row>
    <row r="15" spans="1:16" ht="13.5" customHeight="1" x14ac:dyDescent="0.25">
      <c r="A15" s="42">
        <v>11</v>
      </c>
      <c r="B15" s="43" t="s">
        <v>304</v>
      </c>
      <c r="C15" s="43" t="s">
        <v>305</v>
      </c>
      <c r="D15" s="43" t="s">
        <v>200</v>
      </c>
      <c r="E15" s="44">
        <v>8.75</v>
      </c>
      <c r="F15" s="44">
        <v>7.75</v>
      </c>
      <c r="G15" s="50">
        <v>6.5</v>
      </c>
      <c r="H15" s="45"/>
      <c r="I15" s="61">
        <f>MROUND(((E15*0.1+F15*0.1+G15*0.1)*100/30) + H15, 0.5)</f>
        <v>7.5</v>
      </c>
      <c r="J15" s="61">
        <v>7.5</v>
      </c>
      <c r="K15" s="45">
        <v>11</v>
      </c>
      <c r="L15" s="45">
        <f t="shared" si="0"/>
        <v>2.2000000000000002</v>
      </c>
      <c r="M15" s="45">
        <v>3</v>
      </c>
      <c r="N15" s="45">
        <f t="shared" si="1"/>
        <v>5.2</v>
      </c>
      <c r="O15" s="61">
        <f t="shared" si="2"/>
        <v>5</v>
      </c>
      <c r="P15" s="58">
        <f t="shared" si="3"/>
        <v>6.25</v>
      </c>
    </row>
    <row r="16" spans="1:16" ht="13.5" customHeight="1" x14ac:dyDescent="0.25">
      <c r="A16" s="42">
        <v>12</v>
      </c>
      <c r="B16" s="43" t="s">
        <v>306</v>
      </c>
      <c r="C16" s="43" t="s">
        <v>278</v>
      </c>
      <c r="D16" s="43" t="s">
        <v>183</v>
      </c>
      <c r="E16" s="44">
        <v>8.75</v>
      </c>
      <c r="F16" s="44">
        <v>7.5</v>
      </c>
      <c r="G16" s="50">
        <v>6.25</v>
      </c>
      <c r="H16" s="45">
        <f>0.75/2</f>
        <v>0.375</v>
      </c>
      <c r="I16" s="61">
        <f>MROUND(((E16*0.1+F16*0.1+G16*0.1)*100/30) + H16, 0.5)</f>
        <v>8</v>
      </c>
      <c r="J16" s="61">
        <v>7</v>
      </c>
      <c r="K16" s="45">
        <v>14</v>
      </c>
      <c r="L16" s="45">
        <f t="shared" si="0"/>
        <v>2.8</v>
      </c>
      <c r="M16" s="45">
        <v>3</v>
      </c>
      <c r="N16" s="45">
        <f t="shared" si="1"/>
        <v>5.8</v>
      </c>
      <c r="O16" s="61">
        <f t="shared" si="2"/>
        <v>6</v>
      </c>
      <c r="P16" s="58">
        <f t="shared" si="3"/>
        <v>6.8</v>
      </c>
    </row>
    <row r="17" spans="1:16" ht="13.5" customHeight="1" x14ac:dyDescent="0.25">
      <c r="A17" s="42">
        <v>13</v>
      </c>
      <c r="B17" s="43" t="s">
        <v>307</v>
      </c>
      <c r="C17" s="43" t="s">
        <v>308</v>
      </c>
      <c r="D17" s="43" t="s">
        <v>194</v>
      </c>
      <c r="E17" s="44">
        <v>7.75</v>
      </c>
      <c r="F17" s="44">
        <v>5.75</v>
      </c>
      <c r="G17" s="50">
        <v>8.5</v>
      </c>
      <c r="H17" s="45"/>
      <c r="I17" s="61">
        <f>MROUND(((E17*0.1+F17*0.1+G17*0.1)*100/30) + H17, 0.5)</f>
        <v>7.5</v>
      </c>
      <c r="J17" s="61">
        <v>7.5</v>
      </c>
      <c r="K17" s="45">
        <v>13</v>
      </c>
      <c r="L17" s="45">
        <f t="shared" si="0"/>
        <v>2.6</v>
      </c>
      <c r="M17" s="45">
        <v>2.5</v>
      </c>
      <c r="N17" s="45">
        <f t="shared" si="1"/>
        <v>5.0999999999999996</v>
      </c>
      <c r="O17" s="61">
        <f t="shared" si="2"/>
        <v>5</v>
      </c>
      <c r="P17" s="58">
        <f t="shared" si="3"/>
        <v>6.25</v>
      </c>
    </row>
    <row r="18" spans="1:16" ht="13.5" customHeight="1" x14ac:dyDescent="0.25">
      <c r="A18" s="42">
        <v>14</v>
      </c>
      <c r="B18" s="43" t="s">
        <v>309</v>
      </c>
      <c r="C18" s="43" t="s">
        <v>278</v>
      </c>
      <c r="D18" s="43" t="s">
        <v>194</v>
      </c>
      <c r="E18" s="44">
        <v>6.75</v>
      </c>
      <c r="F18" s="44">
        <f>4.25+0.125</f>
        <v>4.375</v>
      </c>
      <c r="G18" s="50">
        <v>7.25</v>
      </c>
      <c r="H18" s="45">
        <v>0.5</v>
      </c>
      <c r="I18" s="61">
        <f>MROUND(((E18*0.1+F18*0.1+G18*0.1)*100/30) + H18, 0.5)</f>
        <v>6.5</v>
      </c>
      <c r="J18" s="61">
        <v>7.5</v>
      </c>
      <c r="K18" s="45">
        <v>9</v>
      </c>
      <c r="L18" s="45">
        <f t="shared" si="0"/>
        <v>1.8</v>
      </c>
      <c r="M18" s="45">
        <v>2.25</v>
      </c>
      <c r="N18" s="45">
        <f t="shared" si="1"/>
        <v>4.05</v>
      </c>
      <c r="O18" s="61">
        <f t="shared" si="2"/>
        <v>4</v>
      </c>
      <c r="P18" s="58">
        <f t="shared" si="3"/>
        <v>5.45</v>
      </c>
    </row>
    <row r="19" spans="1:16" ht="13.5" customHeight="1" x14ac:dyDescent="0.25">
      <c r="A19" s="42">
        <v>15</v>
      </c>
      <c r="B19" s="43" t="s">
        <v>310</v>
      </c>
      <c r="C19" s="43" t="s">
        <v>311</v>
      </c>
      <c r="D19" s="43" t="s">
        <v>194</v>
      </c>
      <c r="E19" s="44">
        <v>4.75</v>
      </c>
      <c r="F19" s="44">
        <f>4.75+0.125</f>
        <v>4.875</v>
      </c>
      <c r="G19" s="50">
        <v>4.75</v>
      </c>
      <c r="H19" s="45"/>
      <c r="I19" s="61">
        <f>MROUND(((E19*0.1+F19*0.1+G19*0.1)*100/30) + H19, 0.5)</f>
        <v>5</v>
      </c>
      <c r="J19" s="61">
        <v>7.5</v>
      </c>
      <c r="K19" s="45">
        <v>7</v>
      </c>
      <c r="L19" s="45">
        <f t="shared" si="0"/>
        <v>1.4</v>
      </c>
      <c r="M19" s="45">
        <v>3</v>
      </c>
      <c r="N19" s="45">
        <f t="shared" si="1"/>
        <v>4.4000000000000004</v>
      </c>
      <c r="O19" s="61">
        <f t="shared" si="2"/>
        <v>4.5</v>
      </c>
      <c r="P19" s="58">
        <f t="shared" si="3"/>
        <v>5.25</v>
      </c>
    </row>
    <row r="20" spans="1:16" ht="13.5" customHeight="1" x14ac:dyDescent="0.25">
      <c r="A20" s="42">
        <v>16</v>
      </c>
      <c r="B20" s="43" t="s">
        <v>312</v>
      </c>
      <c r="C20" s="43" t="s">
        <v>210</v>
      </c>
      <c r="D20" s="43" t="s">
        <v>209</v>
      </c>
      <c r="E20" s="44">
        <v>8.75</v>
      </c>
      <c r="F20" s="44">
        <v>4.5</v>
      </c>
      <c r="G20" s="50">
        <v>6</v>
      </c>
      <c r="H20" s="45"/>
      <c r="I20" s="61">
        <f>MROUND(((E20*0.1+F20*0.1+G20*0.1)*100/30) + H20, 0.5)</f>
        <v>6.5</v>
      </c>
      <c r="J20" s="61">
        <v>7.5</v>
      </c>
      <c r="K20" s="45">
        <v>22</v>
      </c>
      <c r="L20" s="45">
        <f t="shared" si="0"/>
        <v>4.4000000000000004</v>
      </c>
      <c r="M20" s="45">
        <v>2.25</v>
      </c>
      <c r="N20" s="45">
        <f t="shared" si="1"/>
        <v>6.65</v>
      </c>
      <c r="O20" s="61">
        <f t="shared" si="2"/>
        <v>6.5</v>
      </c>
      <c r="P20" s="58">
        <f t="shared" si="3"/>
        <v>6.7</v>
      </c>
    </row>
    <row r="21" spans="1:16" ht="13.5" customHeight="1" x14ac:dyDescent="0.25">
      <c r="A21" s="42">
        <v>17</v>
      </c>
      <c r="B21" s="43" t="s">
        <v>211</v>
      </c>
      <c r="C21" s="43" t="s">
        <v>212</v>
      </c>
      <c r="D21" s="43" t="s">
        <v>213</v>
      </c>
      <c r="E21" s="44">
        <v>8.25</v>
      </c>
      <c r="F21" s="44">
        <v>4.25</v>
      </c>
      <c r="G21" s="50">
        <v>6</v>
      </c>
      <c r="H21" s="45"/>
      <c r="I21" s="61">
        <f>MROUND(((E21*0.1+F21*0.1+G21*0.1)*100/30) + H21, 0.5)</f>
        <v>6</v>
      </c>
      <c r="J21" s="61">
        <v>7</v>
      </c>
      <c r="K21" s="45">
        <v>8</v>
      </c>
      <c r="L21" s="45">
        <f t="shared" si="0"/>
        <v>1.6</v>
      </c>
      <c r="M21" s="45">
        <v>2</v>
      </c>
      <c r="N21" s="45">
        <f t="shared" si="1"/>
        <v>3.6</v>
      </c>
      <c r="O21" s="61">
        <f t="shared" si="2"/>
        <v>3.5</v>
      </c>
      <c r="P21" s="58">
        <f t="shared" si="3"/>
        <v>4.95</v>
      </c>
    </row>
    <row r="22" spans="1:16" ht="13.5" customHeight="1" x14ac:dyDescent="0.25">
      <c r="A22" s="42">
        <v>18</v>
      </c>
      <c r="B22" s="43" t="s">
        <v>214</v>
      </c>
      <c r="C22" s="43" t="s">
        <v>215</v>
      </c>
      <c r="D22" s="43" t="s">
        <v>216</v>
      </c>
      <c r="E22" s="44">
        <v>9.5</v>
      </c>
      <c r="F22" s="44">
        <v>10</v>
      </c>
      <c r="G22" s="50">
        <v>10</v>
      </c>
      <c r="H22" s="45"/>
      <c r="I22" s="61">
        <f>MROUND(((E22*0.1+F22*0.1+G22*0.1)*100/30) + H22, 0.5)</f>
        <v>10</v>
      </c>
      <c r="J22" s="61">
        <v>8.5</v>
      </c>
      <c r="K22" s="45">
        <v>22</v>
      </c>
      <c r="L22" s="45">
        <f t="shared" si="0"/>
        <v>4.4000000000000004</v>
      </c>
      <c r="M22" s="45">
        <v>5.25</v>
      </c>
      <c r="N22" s="45">
        <f t="shared" si="1"/>
        <v>9.65</v>
      </c>
      <c r="O22" s="61">
        <f t="shared" si="2"/>
        <v>9.5</v>
      </c>
      <c r="P22" s="58">
        <f t="shared" si="3"/>
        <v>9.4499999999999993</v>
      </c>
    </row>
    <row r="23" spans="1:16" ht="13.5" customHeight="1" x14ac:dyDescent="0.25">
      <c r="A23" s="42">
        <v>19</v>
      </c>
      <c r="B23" s="43" t="s">
        <v>313</v>
      </c>
      <c r="C23" s="43" t="s">
        <v>314</v>
      </c>
      <c r="D23" s="43" t="s">
        <v>315</v>
      </c>
      <c r="E23" s="44">
        <v>2.75</v>
      </c>
      <c r="F23" s="44">
        <f>3.75+0.125</f>
        <v>3.875</v>
      </c>
      <c r="G23" s="50">
        <v>7.25</v>
      </c>
      <c r="H23" s="45">
        <v>0.125</v>
      </c>
      <c r="I23" s="61">
        <f>MROUND(((E23*0.1+F23*0.1+G23*0.1)*100/30) + H23, 0.5)</f>
        <v>5</v>
      </c>
      <c r="J23" s="61">
        <v>9.5</v>
      </c>
      <c r="K23" s="45">
        <v>10</v>
      </c>
      <c r="L23" s="45">
        <f t="shared" si="0"/>
        <v>2</v>
      </c>
      <c r="M23" s="45">
        <v>2</v>
      </c>
      <c r="N23" s="45">
        <f t="shared" si="1"/>
        <v>4</v>
      </c>
      <c r="O23" s="61">
        <f t="shared" si="2"/>
        <v>4</v>
      </c>
      <c r="P23" s="58">
        <f t="shared" si="3"/>
        <v>5.4</v>
      </c>
    </row>
    <row r="24" spans="1:16" ht="13.5" customHeight="1" x14ac:dyDescent="0.25">
      <c r="A24" s="42">
        <v>20</v>
      </c>
      <c r="B24" s="43" t="s">
        <v>217</v>
      </c>
      <c r="C24" s="43" t="s">
        <v>218</v>
      </c>
      <c r="D24" s="43" t="s">
        <v>152</v>
      </c>
      <c r="E24" s="46"/>
      <c r="F24" s="44"/>
      <c r="G24" s="50"/>
      <c r="H24" s="45"/>
      <c r="I24" s="61">
        <f>MROUND(((E24*0.1+F24*0.1+G24*0.1)*100/30) + H24, 0.5)</f>
        <v>0</v>
      </c>
      <c r="J24" s="61"/>
      <c r="K24" s="45"/>
      <c r="L24" s="45">
        <f t="shared" si="0"/>
        <v>0</v>
      </c>
      <c r="M24" s="45"/>
      <c r="N24" s="45">
        <f t="shared" si="1"/>
        <v>0</v>
      </c>
      <c r="O24" s="61">
        <f t="shared" si="2"/>
        <v>0</v>
      </c>
      <c r="P24" s="58">
        <f t="shared" si="3"/>
        <v>0</v>
      </c>
    </row>
    <row r="25" spans="1:16" ht="13.5" customHeight="1" x14ac:dyDescent="0.25">
      <c r="A25" s="42">
        <v>21</v>
      </c>
      <c r="B25" s="43" t="s">
        <v>219</v>
      </c>
      <c r="C25" s="43" t="s">
        <v>220</v>
      </c>
      <c r="D25" s="43" t="s">
        <v>221</v>
      </c>
      <c r="E25" s="44">
        <v>5.75</v>
      </c>
      <c r="F25" s="44">
        <v>5</v>
      </c>
      <c r="G25" s="50">
        <v>8.25</v>
      </c>
      <c r="H25" s="45"/>
      <c r="I25" s="61">
        <f>MROUND(((E25*0.1+F25*0.1+G25*0.1)*100/30) + H25, 0.5)</f>
        <v>6.5</v>
      </c>
      <c r="J25" s="61">
        <v>8</v>
      </c>
      <c r="K25" s="45">
        <v>9</v>
      </c>
      <c r="L25" s="45">
        <f t="shared" si="0"/>
        <v>1.8</v>
      </c>
      <c r="M25" s="45">
        <v>3.5</v>
      </c>
      <c r="N25" s="45">
        <f t="shared" si="1"/>
        <v>5.3</v>
      </c>
      <c r="O25" s="61">
        <f t="shared" si="2"/>
        <v>5.5</v>
      </c>
      <c r="P25" s="58">
        <f t="shared" si="3"/>
        <v>6.3</v>
      </c>
    </row>
    <row r="26" spans="1:16" ht="13.5" customHeight="1" x14ac:dyDescent="0.25">
      <c r="A26" s="42">
        <v>22</v>
      </c>
      <c r="B26" s="43" t="s">
        <v>222</v>
      </c>
      <c r="C26" s="43" t="s">
        <v>223</v>
      </c>
      <c r="D26" s="43" t="s">
        <v>224</v>
      </c>
      <c r="E26" s="44">
        <v>8.5</v>
      </c>
      <c r="F26" s="44">
        <v>7.5</v>
      </c>
      <c r="G26" s="50">
        <v>9.5</v>
      </c>
      <c r="H26" s="45">
        <v>0.25</v>
      </c>
      <c r="I26" s="61">
        <f>MROUND(((E26*0.1+F26*0.1+G26*0.1)*100/30) + H26, 0.5)</f>
        <v>9</v>
      </c>
      <c r="J26" s="61">
        <v>8</v>
      </c>
      <c r="K26" s="45">
        <v>11</v>
      </c>
      <c r="L26" s="45">
        <f t="shared" si="0"/>
        <v>2.2000000000000002</v>
      </c>
      <c r="M26" s="45">
        <v>3.5</v>
      </c>
      <c r="N26" s="45">
        <f t="shared" si="1"/>
        <v>5.7</v>
      </c>
      <c r="O26" s="61">
        <f t="shared" si="2"/>
        <v>5.5</v>
      </c>
      <c r="P26" s="58">
        <f t="shared" si="3"/>
        <v>7.05</v>
      </c>
    </row>
    <row r="27" spans="1:16" ht="13.5" customHeight="1" x14ac:dyDescent="0.25">
      <c r="A27" s="42">
        <v>23</v>
      </c>
      <c r="B27" s="43" t="s">
        <v>225</v>
      </c>
      <c r="C27" s="43" t="s">
        <v>226</v>
      </c>
      <c r="D27" s="43" t="s">
        <v>221</v>
      </c>
      <c r="E27" s="44">
        <v>8.75</v>
      </c>
      <c r="F27" s="44">
        <v>9.5</v>
      </c>
      <c r="G27" s="50">
        <v>9.5</v>
      </c>
      <c r="H27" s="45">
        <v>1</v>
      </c>
      <c r="I27" s="61">
        <v>10</v>
      </c>
      <c r="J27" s="61">
        <v>10</v>
      </c>
      <c r="K27" s="45">
        <v>19</v>
      </c>
      <c r="L27" s="45">
        <f t="shared" si="0"/>
        <v>3.8</v>
      </c>
      <c r="M27" s="45">
        <v>5</v>
      </c>
      <c r="N27" s="45">
        <f t="shared" si="1"/>
        <v>8.8000000000000007</v>
      </c>
      <c r="O27" s="61">
        <f t="shared" si="2"/>
        <v>9</v>
      </c>
      <c r="P27" s="58">
        <f t="shared" si="3"/>
        <v>9.5</v>
      </c>
    </row>
    <row r="28" spans="1:16" ht="13.5" customHeight="1" x14ac:dyDescent="0.25">
      <c r="A28" s="42">
        <v>24</v>
      </c>
      <c r="B28" s="43" t="s">
        <v>316</v>
      </c>
      <c r="C28" s="43" t="s">
        <v>317</v>
      </c>
      <c r="D28" s="43" t="s">
        <v>199</v>
      </c>
      <c r="E28" s="44">
        <v>1.5</v>
      </c>
      <c r="F28" s="44">
        <v>2</v>
      </c>
      <c r="G28" s="50"/>
      <c r="H28" s="45"/>
      <c r="I28" s="61">
        <f>MROUND(((E28*0.1+F28*0.1+G28*0.1)*100/30) + H28, 0.5)</f>
        <v>1</v>
      </c>
      <c r="J28" s="61"/>
      <c r="K28" s="45"/>
      <c r="L28" s="45">
        <f t="shared" si="0"/>
        <v>0</v>
      </c>
      <c r="M28" s="45"/>
      <c r="N28" s="45">
        <f t="shared" si="1"/>
        <v>0</v>
      </c>
      <c r="O28" s="61">
        <f t="shared" si="2"/>
        <v>0</v>
      </c>
      <c r="P28" s="58">
        <v>0</v>
      </c>
    </row>
    <row r="29" spans="1:16" ht="13.5" customHeight="1" x14ac:dyDescent="0.25">
      <c r="A29" s="42">
        <v>25</v>
      </c>
      <c r="B29" s="43" t="s">
        <v>227</v>
      </c>
      <c r="C29" s="43" t="s">
        <v>228</v>
      </c>
      <c r="D29" s="43" t="s">
        <v>138</v>
      </c>
      <c r="E29" s="44">
        <v>8</v>
      </c>
      <c r="F29" s="44">
        <v>5.125</v>
      </c>
      <c r="G29" s="50">
        <v>8.5</v>
      </c>
      <c r="H29" s="45">
        <v>0.25</v>
      </c>
      <c r="I29" s="61">
        <f>MROUND(((E29*0.1+F29*0.1+G29*0.1)*100/30) + H29, 0.5)</f>
        <v>7.5</v>
      </c>
      <c r="J29" s="61">
        <v>8</v>
      </c>
      <c r="K29" s="45">
        <v>13</v>
      </c>
      <c r="L29" s="45">
        <f t="shared" si="0"/>
        <v>2.6</v>
      </c>
      <c r="M29" s="45">
        <v>3.75</v>
      </c>
      <c r="N29" s="45">
        <f t="shared" si="1"/>
        <v>6.35</v>
      </c>
      <c r="O29" s="61">
        <f t="shared" si="2"/>
        <v>6.5</v>
      </c>
      <c r="P29" s="58">
        <f t="shared" si="3"/>
        <v>7.1</v>
      </c>
    </row>
    <row r="30" spans="1:16" ht="13.5" customHeight="1" x14ac:dyDescent="0.25">
      <c r="A30" s="42">
        <v>26</v>
      </c>
      <c r="B30" s="43" t="s">
        <v>229</v>
      </c>
      <c r="C30" s="43" t="s">
        <v>230</v>
      </c>
      <c r="D30" s="43" t="s">
        <v>231</v>
      </c>
      <c r="E30" s="44">
        <v>7.5</v>
      </c>
      <c r="F30" s="44">
        <v>8.5</v>
      </c>
      <c r="G30" s="50">
        <v>5.25</v>
      </c>
      <c r="H30" s="45">
        <v>0.25</v>
      </c>
      <c r="I30" s="61">
        <f>MROUND(((E30*0.1+F30*0.1+G30*0.1)*100/30) + H30, 0.5)</f>
        <v>7.5</v>
      </c>
      <c r="J30" s="61">
        <v>9.5</v>
      </c>
      <c r="K30" s="45">
        <v>13</v>
      </c>
      <c r="L30" s="45">
        <f t="shared" si="0"/>
        <v>2.6</v>
      </c>
      <c r="M30" s="45">
        <v>4.25</v>
      </c>
      <c r="N30" s="45">
        <f t="shared" si="1"/>
        <v>6.85</v>
      </c>
      <c r="O30" s="61">
        <f t="shared" si="2"/>
        <v>7</v>
      </c>
      <c r="P30" s="58">
        <f t="shared" si="3"/>
        <v>7.65</v>
      </c>
    </row>
    <row r="31" spans="1:16" ht="13.5" customHeight="1" x14ac:dyDescent="0.25">
      <c r="A31" s="42">
        <v>27</v>
      </c>
      <c r="B31" s="43" t="s">
        <v>232</v>
      </c>
      <c r="C31" s="43" t="s">
        <v>233</v>
      </c>
      <c r="D31" s="43" t="s">
        <v>234</v>
      </c>
      <c r="E31" s="44">
        <v>7.25</v>
      </c>
      <c r="F31" s="44">
        <v>7.5</v>
      </c>
      <c r="G31" s="50">
        <v>7.5</v>
      </c>
      <c r="H31" s="45"/>
      <c r="I31" s="61">
        <f>MROUND(((E31*0.1+F31*0.1+G31*0.1)*100/30) + H31, 0.5)</f>
        <v>7.5</v>
      </c>
      <c r="J31" s="61">
        <v>7.5</v>
      </c>
      <c r="K31" s="45">
        <v>9</v>
      </c>
      <c r="L31" s="45">
        <f t="shared" si="0"/>
        <v>1.8</v>
      </c>
      <c r="M31" s="45">
        <v>3.25</v>
      </c>
      <c r="N31" s="45">
        <f t="shared" si="1"/>
        <v>5.05</v>
      </c>
      <c r="O31" s="61">
        <f t="shared" si="2"/>
        <v>5</v>
      </c>
      <c r="P31" s="58">
        <f t="shared" si="3"/>
        <v>6.25</v>
      </c>
    </row>
    <row r="32" spans="1:16" ht="13.5" customHeight="1" x14ac:dyDescent="0.25">
      <c r="A32" s="42">
        <v>28</v>
      </c>
      <c r="B32" s="43" t="s">
        <v>235</v>
      </c>
      <c r="C32" s="43" t="s">
        <v>236</v>
      </c>
      <c r="D32" s="43" t="s">
        <v>234</v>
      </c>
      <c r="E32" s="44">
        <v>3.25</v>
      </c>
      <c r="F32" s="44"/>
      <c r="G32" s="50"/>
      <c r="H32" s="45"/>
      <c r="I32" s="61">
        <f>MROUND(((E32*0.1+F32*0.1+G32*0.1)*100/30) + H32, 0.5)</f>
        <v>1</v>
      </c>
      <c r="J32" s="61"/>
      <c r="K32" s="45"/>
      <c r="L32" s="45">
        <f t="shared" si="0"/>
        <v>0</v>
      </c>
      <c r="M32" s="45"/>
      <c r="N32" s="45">
        <f t="shared" si="1"/>
        <v>0</v>
      </c>
      <c r="O32" s="61">
        <f t="shared" si="2"/>
        <v>0</v>
      </c>
      <c r="P32" s="58">
        <v>0</v>
      </c>
    </row>
    <row r="33" spans="1:16" ht="13.5" customHeight="1" x14ac:dyDescent="0.25">
      <c r="A33" s="42">
        <v>29</v>
      </c>
      <c r="B33" s="43" t="s">
        <v>237</v>
      </c>
      <c r="C33" s="43" t="s">
        <v>172</v>
      </c>
      <c r="D33" s="43" t="s">
        <v>238</v>
      </c>
      <c r="E33" s="44">
        <v>5</v>
      </c>
      <c r="F33" s="44">
        <f>5.75+0.125</f>
        <v>5.875</v>
      </c>
      <c r="G33" s="50">
        <v>6.75</v>
      </c>
      <c r="H33" s="45"/>
      <c r="I33" s="61">
        <f>MROUND(((E33*0.1+F33*0.1+G33*0.1)*100/30) + H33, 0.5)</f>
        <v>6</v>
      </c>
      <c r="J33" s="61">
        <v>7.5</v>
      </c>
      <c r="K33" s="45">
        <v>13</v>
      </c>
      <c r="L33" s="45">
        <f t="shared" si="0"/>
        <v>2.6</v>
      </c>
      <c r="M33" s="45">
        <v>4.25</v>
      </c>
      <c r="N33" s="45">
        <f t="shared" si="1"/>
        <v>6.85</v>
      </c>
      <c r="O33" s="61">
        <f t="shared" si="2"/>
        <v>7</v>
      </c>
      <c r="P33" s="58">
        <f t="shared" si="3"/>
        <v>6.8</v>
      </c>
    </row>
    <row r="34" spans="1:16" ht="13.5" customHeight="1" x14ac:dyDescent="0.25">
      <c r="A34" s="42">
        <v>30</v>
      </c>
      <c r="B34" s="43" t="s">
        <v>239</v>
      </c>
      <c r="C34" s="43" t="s">
        <v>240</v>
      </c>
      <c r="D34" s="43" t="s">
        <v>241</v>
      </c>
      <c r="E34" s="46">
        <v>4.625</v>
      </c>
      <c r="F34" s="44">
        <f>5.25+0.125</f>
        <v>5.375</v>
      </c>
      <c r="G34" s="50">
        <v>8.25</v>
      </c>
      <c r="H34" s="45"/>
      <c r="I34" s="61">
        <f>MROUND(((E34*0.1+F34*0.1+G34*0.1)*100/30) + H34, 0.5)</f>
        <v>6</v>
      </c>
      <c r="J34" s="61">
        <v>6.5</v>
      </c>
      <c r="K34" s="45">
        <v>9</v>
      </c>
      <c r="L34" s="45">
        <f t="shared" si="0"/>
        <v>1.8</v>
      </c>
      <c r="M34" s="45">
        <v>1.75</v>
      </c>
      <c r="N34" s="45">
        <f t="shared" si="1"/>
        <v>3.55</v>
      </c>
      <c r="O34" s="61">
        <f t="shared" si="2"/>
        <v>3.5</v>
      </c>
      <c r="P34" s="58">
        <f t="shared" si="3"/>
        <v>4.8499999999999996</v>
      </c>
    </row>
    <row r="35" spans="1:16" ht="13.5" customHeight="1" x14ac:dyDescent="0.25">
      <c r="A35" s="42">
        <v>31</v>
      </c>
      <c r="B35" s="43" t="s">
        <v>318</v>
      </c>
      <c r="C35" s="43" t="s">
        <v>319</v>
      </c>
      <c r="D35" s="43" t="s">
        <v>320</v>
      </c>
      <c r="E35" s="44">
        <v>4.75</v>
      </c>
      <c r="F35" s="44">
        <v>4.5</v>
      </c>
      <c r="G35" s="50">
        <v>9</v>
      </c>
      <c r="H35" s="45"/>
      <c r="I35" s="61">
        <f>MROUND(((E35*0.1+F35*0.1+G35*0.1)*100/30) + H35, 0.5)</f>
        <v>6</v>
      </c>
      <c r="J35" s="61">
        <v>7</v>
      </c>
      <c r="K35" s="45">
        <v>12</v>
      </c>
      <c r="L35" s="45">
        <f t="shared" si="0"/>
        <v>2.4</v>
      </c>
      <c r="M35" s="45">
        <v>2.25</v>
      </c>
      <c r="N35" s="45">
        <f t="shared" si="1"/>
        <v>4.6500000000000004</v>
      </c>
      <c r="O35" s="61">
        <f t="shared" si="2"/>
        <v>4.5</v>
      </c>
      <c r="P35" s="58">
        <f t="shared" si="3"/>
        <v>5.45</v>
      </c>
    </row>
    <row r="36" spans="1:16" ht="13.5" customHeight="1" x14ac:dyDescent="0.25">
      <c r="A36" s="42">
        <v>32</v>
      </c>
      <c r="B36" s="43" t="s">
        <v>242</v>
      </c>
      <c r="C36" s="43" t="s">
        <v>243</v>
      </c>
      <c r="D36" s="43" t="s">
        <v>148</v>
      </c>
      <c r="E36" s="44">
        <v>7.75</v>
      </c>
      <c r="F36" s="44">
        <v>7.5</v>
      </c>
      <c r="G36" s="50">
        <v>9.5</v>
      </c>
      <c r="H36" s="45">
        <v>0.5</v>
      </c>
      <c r="I36" s="61">
        <f>MROUND(((E36*0.1+F36*0.1+G36*0.1)*100/30) + H36, 0.5)</f>
        <v>9</v>
      </c>
      <c r="J36" s="61">
        <v>7.5</v>
      </c>
      <c r="K36" s="45">
        <v>10</v>
      </c>
      <c r="L36" s="45">
        <f t="shared" si="0"/>
        <v>2</v>
      </c>
      <c r="M36" s="45">
        <v>4</v>
      </c>
      <c r="N36" s="45">
        <f t="shared" si="1"/>
        <v>6</v>
      </c>
      <c r="O36" s="61">
        <f t="shared" si="2"/>
        <v>6</v>
      </c>
      <c r="P36" s="58">
        <f t="shared" si="3"/>
        <v>7.1999999999999993</v>
      </c>
    </row>
    <row r="37" spans="1:16" ht="13.5" customHeight="1" x14ac:dyDescent="0.25">
      <c r="A37" s="42">
        <v>33</v>
      </c>
      <c r="B37" s="43" t="s">
        <v>321</v>
      </c>
      <c r="C37" s="43" t="s">
        <v>322</v>
      </c>
      <c r="D37" s="43" t="s">
        <v>244</v>
      </c>
      <c r="E37" s="44">
        <v>3</v>
      </c>
      <c r="F37" s="44">
        <v>1</v>
      </c>
      <c r="G37" s="50"/>
      <c r="H37" s="45"/>
      <c r="I37" s="61">
        <f>MROUND(((E37*0.1+F37*0.1+G37*0.1)*100/30) + H37, 0.5)</f>
        <v>1.5</v>
      </c>
      <c r="J37" s="61">
        <v>9</v>
      </c>
      <c r="K37" s="45">
        <v>6</v>
      </c>
      <c r="L37" s="45">
        <f t="shared" si="0"/>
        <v>1.2</v>
      </c>
      <c r="M37" s="45">
        <v>0.5</v>
      </c>
      <c r="N37" s="45">
        <f t="shared" si="1"/>
        <v>1.7</v>
      </c>
      <c r="O37" s="61">
        <f t="shared" si="2"/>
        <v>1.5</v>
      </c>
      <c r="P37" s="58">
        <v>1.5</v>
      </c>
    </row>
    <row r="38" spans="1:16" ht="13.5" customHeight="1" x14ac:dyDescent="0.25">
      <c r="A38" s="42">
        <v>34</v>
      </c>
      <c r="B38" s="43" t="s">
        <v>323</v>
      </c>
      <c r="C38" s="43" t="s">
        <v>324</v>
      </c>
      <c r="D38" s="43" t="s">
        <v>325</v>
      </c>
      <c r="E38" s="46"/>
      <c r="F38" s="44"/>
      <c r="G38" s="50"/>
      <c r="H38" s="45"/>
      <c r="I38" s="61">
        <f>MROUND(((E38*0.1+F38*0.1+G38*0.1)*100/30) + H38, 0.5)</f>
        <v>0</v>
      </c>
      <c r="J38" s="61"/>
      <c r="K38" s="45"/>
      <c r="L38" s="45">
        <f t="shared" si="0"/>
        <v>0</v>
      </c>
      <c r="M38" s="45"/>
      <c r="N38" s="45">
        <f t="shared" si="1"/>
        <v>0</v>
      </c>
      <c r="O38" s="61">
        <f t="shared" si="2"/>
        <v>0</v>
      </c>
      <c r="P38" s="58">
        <f t="shared" si="3"/>
        <v>0</v>
      </c>
    </row>
    <row r="39" spans="1:16" ht="13.5" customHeight="1" x14ac:dyDescent="0.25">
      <c r="A39" s="42">
        <v>35</v>
      </c>
      <c r="B39" s="43" t="s">
        <v>245</v>
      </c>
      <c r="C39" s="43" t="s">
        <v>246</v>
      </c>
      <c r="D39" s="43" t="s">
        <v>173</v>
      </c>
      <c r="E39" s="44">
        <v>5.75</v>
      </c>
      <c r="F39" s="44">
        <v>6</v>
      </c>
      <c r="G39" s="50"/>
      <c r="H39" s="45"/>
      <c r="I39" s="61">
        <f>MROUND(((E39*0.1+F39*0.1+G39*0.1)*100/30) + H39, 0.5)</f>
        <v>4</v>
      </c>
      <c r="J39" s="61">
        <v>7.5</v>
      </c>
      <c r="K39" s="45">
        <v>11</v>
      </c>
      <c r="L39" s="45">
        <f t="shared" si="0"/>
        <v>2.2000000000000002</v>
      </c>
      <c r="M39" s="45">
        <v>3.5</v>
      </c>
      <c r="N39" s="45">
        <f t="shared" si="1"/>
        <v>5.7</v>
      </c>
      <c r="O39" s="61">
        <f t="shared" si="2"/>
        <v>5.5</v>
      </c>
      <c r="P39" s="58">
        <f t="shared" si="3"/>
        <v>5.45</v>
      </c>
    </row>
    <row r="40" spans="1:16" ht="13.5" customHeight="1" x14ac:dyDescent="0.25">
      <c r="A40" s="42">
        <v>36</v>
      </c>
      <c r="B40" s="43" t="s">
        <v>247</v>
      </c>
      <c r="C40" s="43" t="s">
        <v>248</v>
      </c>
      <c r="D40" s="43" t="s">
        <v>173</v>
      </c>
      <c r="E40" s="44">
        <v>9</v>
      </c>
      <c r="F40" s="44">
        <v>7.75</v>
      </c>
      <c r="G40" s="50">
        <v>9</v>
      </c>
      <c r="H40" s="45"/>
      <c r="I40" s="61">
        <f>MROUND(((E40*0.1+F40*0.1+G40*0.1)*100/30) + H40, 0.5)</f>
        <v>8.5</v>
      </c>
      <c r="J40" s="61">
        <v>7.5</v>
      </c>
      <c r="K40" s="45">
        <v>18</v>
      </c>
      <c r="L40" s="45">
        <f t="shared" si="0"/>
        <v>3.6</v>
      </c>
      <c r="M40" s="45">
        <v>5.25</v>
      </c>
      <c r="N40" s="45">
        <f t="shared" si="1"/>
        <v>8.85</v>
      </c>
      <c r="O40" s="61">
        <f t="shared" si="2"/>
        <v>9</v>
      </c>
      <c r="P40" s="58">
        <f t="shared" si="3"/>
        <v>8.5500000000000007</v>
      </c>
    </row>
    <row r="41" spans="1:16" ht="13.5" customHeight="1" x14ac:dyDescent="0.25">
      <c r="A41" s="42">
        <v>37</v>
      </c>
      <c r="B41" s="43" t="s">
        <v>326</v>
      </c>
      <c r="C41" s="43" t="s">
        <v>327</v>
      </c>
      <c r="D41" s="43" t="s">
        <v>173</v>
      </c>
      <c r="E41" s="44">
        <v>7.25</v>
      </c>
      <c r="F41" s="44">
        <f>3.25+0.125</f>
        <v>3.375</v>
      </c>
      <c r="G41" s="50">
        <v>8</v>
      </c>
      <c r="H41" s="45"/>
      <c r="I41" s="61">
        <f>MROUND(((E41*0.1+F41*0.1+G41*0.1)*100/30) + H41, 0.5)</f>
        <v>6</v>
      </c>
      <c r="J41" s="61">
        <v>7.5</v>
      </c>
      <c r="K41" s="45">
        <v>11</v>
      </c>
      <c r="L41" s="45">
        <f t="shared" si="0"/>
        <v>2.2000000000000002</v>
      </c>
      <c r="M41" s="45">
        <v>2</v>
      </c>
      <c r="N41" s="45">
        <f t="shared" si="1"/>
        <v>4.2</v>
      </c>
      <c r="O41" s="61">
        <f t="shared" si="2"/>
        <v>4</v>
      </c>
      <c r="P41" s="58">
        <f t="shared" si="3"/>
        <v>5.3</v>
      </c>
    </row>
    <row r="42" spans="1:16" ht="13.5" customHeight="1" x14ac:dyDescent="0.25">
      <c r="A42" s="42">
        <v>38</v>
      </c>
      <c r="B42" s="43" t="s">
        <v>249</v>
      </c>
      <c r="C42" s="43" t="s">
        <v>250</v>
      </c>
      <c r="D42" s="43" t="s">
        <v>157</v>
      </c>
      <c r="E42" s="44">
        <v>7.5</v>
      </c>
      <c r="F42" s="44">
        <v>6.625</v>
      </c>
      <c r="G42" s="50">
        <v>8</v>
      </c>
      <c r="H42" s="45"/>
      <c r="I42" s="61">
        <f>MROUND(((E42*0.1+F42*0.1+G42*0.1)*100/30) + H42, 0.5)</f>
        <v>7.5</v>
      </c>
      <c r="J42" s="61">
        <v>8</v>
      </c>
      <c r="K42" s="45">
        <v>11</v>
      </c>
      <c r="L42" s="45">
        <f t="shared" si="0"/>
        <v>2.2000000000000002</v>
      </c>
      <c r="M42" s="45">
        <v>2.25</v>
      </c>
      <c r="N42" s="45">
        <f t="shared" si="1"/>
        <v>4.45</v>
      </c>
      <c r="O42" s="61">
        <f t="shared" si="2"/>
        <v>4.5</v>
      </c>
      <c r="P42" s="58">
        <f t="shared" si="3"/>
        <v>6.1</v>
      </c>
    </row>
    <row r="43" spans="1:16" ht="13.5" customHeight="1" x14ac:dyDescent="0.25">
      <c r="A43" s="42">
        <v>39</v>
      </c>
      <c r="B43" s="43" t="s">
        <v>251</v>
      </c>
      <c r="C43" s="43" t="s">
        <v>252</v>
      </c>
      <c r="D43" s="43" t="s">
        <v>253</v>
      </c>
      <c r="E43" s="44">
        <v>5.25</v>
      </c>
      <c r="F43" s="44">
        <v>2.5</v>
      </c>
      <c r="G43" s="47">
        <v>5.5</v>
      </c>
      <c r="H43" s="45"/>
      <c r="I43" s="61">
        <f>MROUND(((E43*0.1+F43*0.1+G43*0.1)*100/30) + H43, 0.5)</f>
        <v>4.5</v>
      </c>
      <c r="J43" s="61">
        <v>6.5</v>
      </c>
      <c r="K43" s="45">
        <v>9</v>
      </c>
      <c r="L43" s="45">
        <f t="shared" si="0"/>
        <v>1.8</v>
      </c>
      <c r="M43" s="45">
        <v>1.75</v>
      </c>
      <c r="N43" s="45">
        <f t="shared" si="1"/>
        <v>3.55</v>
      </c>
      <c r="O43" s="61">
        <f t="shared" si="2"/>
        <v>3.5</v>
      </c>
      <c r="P43" s="58">
        <f t="shared" si="3"/>
        <v>4.4000000000000004</v>
      </c>
    </row>
    <row r="44" spans="1:16" ht="13.5" customHeight="1" x14ac:dyDescent="0.25">
      <c r="A44" s="42">
        <v>40</v>
      </c>
      <c r="B44" s="43" t="s">
        <v>328</v>
      </c>
      <c r="C44" s="43" t="s">
        <v>329</v>
      </c>
      <c r="D44" s="43" t="s">
        <v>150</v>
      </c>
      <c r="E44" s="44">
        <v>6.25</v>
      </c>
      <c r="F44" s="44">
        <v>4.5</v>
      </c>
      <c r="G44" s="50">
        <v>6.25</v>
      </c>
      <c r="H44" s="45"/>
      <c r="I44" s="61">
        <f>MROUND(((E44*0.1+F44*0.1+G44*0.1)*100/30) + H44, 0.5)</f>
        <v>5.5</v>
      </c>
      <c r="J44" s="61">
        <v>7.5</v>
      </c>
      <c r="K44" s="45">
        <v>8</v>
      </c>
      <c r="L44" s="45">
        <f t="shared" si="0"/>
        <v>1.6</v>
      </c>
      <c r="M44" s="45">
        <v>3.75</v>
      </c>
      <c r="N44" s="45">
        <f t="shared" si="1"/>
        <v>5.35</v>
      </c>
      <c r="O44" s="61">
        <f t="shared" si="2"/>
        <v>5.5</v>
      </c>
      <c r="P44" s="58">
        <f t="shared" si="3"/>
        <v>5.9</v>
      </c>
    </row>
    <row r="45" spans="1:16" ht="13.5" customHeight="1" x14ac:dyDescent="0.25">
      <c r="A45" s="42">
        <v>41</v>
      </c>
      <c r="B45" s="43" t="s">
        <v>254</v>
      </c>
      <c r="C45" s="43" t="s">
        <v>255</v>
      </c>
      <c r="D45" s="43" t="s">
        <v>150</v>
      </c>
      <c r="E45" s="44">
        <v>8.5</v>
      </c>
      <c r="F45" s="44">
        <v>5.625</v>
      </c>
      <c r="G45" s="50">
        <v>6.75</v>
      </c>
      <c r="H45" s="45"/>
      <c r="I45" s="61">
        <f>MROUND(((E45*0.1+F45*0.1+G45*0.1)*100/30) + H45, 0.5)</f>
        <v>7</v>
      </c>
      <c r="J45" s="61">
        <v>8</v>
      </c>
      <c r="K45" s="45">
        <v>15</v>
      </c>
      <c r="L45" s="45">
        <f t="shared" si="0"/>
        <v>3</v>
      </c>
      <c r="M45" s="45">
        <v>4.25</v>
      </c>
      <c r="N45" s="45">
        <f t="shared" si="1"/>
        <v>7.25</v>
      </c>
      <c r="O45" s="61">
        <f t="shared" si="2"/>
        <v>7.5</v>
      </c>
      <c r="P45" s="58">
        <f t="shared" si="3"/>
        <v>7.45</v>
      </c>
    </row>
    <row r="46" spans="1:16" ht="13.5" customHeight="1" x14ac:dyDescent="0.25">
      <c r="A46" s="42">
        <v>42</v>
      </c>
      <c r="B46" s="43" t="s">
        <v>330</v>
      </c>
      <c r="C46" s="43" t="s">
        <v>331</v>
      </c>
      <c r="D46" s="43" t="s">
        <v>256</v>
      </c>
      <c r="E46" s="44">
        <v>5.25</v>
      </c>
      <c r="F46" s="44">
        <v>4</v>
      </c>
      <c r="G46" s="50">
        <v>3</v>
      </c>
      <c r="H46" s="45"/>
      <c r="I46" s="61">
        <f>MROUND(((E46*0.1+F46*0.1+G46*0.1)*100/30) + H46, 0.5)</f>
        <v>4</v>
      </c>
      <c r="J46" s="61">
        <v>9</v>
      </c>
      <c r="K46" s="45">
        <v>11</v>
      </c>
      <c r="L46" s="45">
        <f t="shared" si="0"/>
        <v>2.2000000000000002</v>
      </c>
      <c r="M46" s="45">
        <v>2.5</v>
      </c>
      <c r="N46" s="45">
        <f t="shared" si="1"/>
        <v>4.7</v>
      </c>
      <c r="O46" s="61">
        <f t="shared" si="2"/>
        <v>4.5</v>
      </c>
      <c r="P46" s="58">
        <f t="shared" si="3"/>
        <v>5.25</v>
      </c>
    </row>
    <row r="47" spans="1:16" ht="13.5" customHeight="1" x14ac:dyDescent="0.25">
      <c r="A47" s="42">
        <v>43</v>
      </c>
      <c r="B47" s="43" t="s">
        <v>257</v>
      </c>
      <c r="C47" s="43" t="s">
        <v>258</v>
      </c>
      <c r="D47" s="43" t="s">
        <v>259</v>
      </c>
      <c r="E47" s="46"/>
      <c r="F47" s="44">
        <v>0.5</v>
      </c>
      <c r="G47" s="50">
        <v>2</v>
      </c>
      <c r="H47" s="45"/>
      <c r="I47" s="61">
        <f>MROUND(((E47*0.1+F47*0.1+G47*0.1)*100/30) + H47, 0.5)</f>
        <v>1</v>
      </c>
      <c r="J47" s="61">
        <v>7.5</v>
      </c>
      <c r="K47" s="45">
        <v>5</v>
      </c>
      <c r="L47" s="45">
        <f t="shared" si="0"/>
        <v>1</v>
      </c>
      <c r="M47" s="45">
        <v>0.5</v>
      </c>
      <c r="N47" s="45">
        <f t="shared" si="1"/>
        <v>1.5</v>
      </c>
      <c r="O47" s="61">
        <f t="shared" si="2"/>
        <v>1.5</v>
      </c>
      <c r="P47" s="58">
        <v>1.5</v>
      </c>
    </row>
    <row r="48" spans="1:16" ht="13.5" customHeight="1" x14ac:dyDescent="0.25">
      <c r="A48" s="42">
        <v>44</v>
      </c>
      <c r="B48" s="43" t="s">
        <v>260</v>
      </c>
      <c r="C48" s="43" t="s">
        <v>261</v>
      </c>
      <c r="D48" s="43" t="s">
        <v>144</v>
      </c>
      <c r="E48" s="44">
        <v>5.75</v>
      </c>
      <c r="F48" s="44">
        <v>6</v>
      </c>
      <c r="G48" s="50">
        <v>8</v>
      </c>
      <c r="H48" s="45"/>
      <c r="I48" s="61">
        <f>MROUND(((E48*0.1+F48*0.1+G48*0.1)*100/30) + H48, 0.5)</f>
        <v>6.5</v>
      </c>
      <c r="J48" s="61">
        <v>7.5</v>
      </c>
      <c r="K48" s="45">
        <v>8</v>
      </c>
      <c r="L48" s="45">
        <f t="shared" si="0"/>
        <v>1.6</v>
      </c>
      <c r="M48" s="45">
        <v>4.5</v>
      </c>
      <c r="N48" s="45">
        <f t="shared" si="1"/>
        <v>6.1</v>
      </c>
      <c r="O48" s="61">
        <f t="shared" si="2"/>
        <v>6</v>
      </c>
      <c r="P48" s="58">
        <f t="shared" si="3"/>
        <v>6.45</v>
      </c>
    </row>
    <row r="49" spans="1:16" ht="13.5" customHeight="1" x14ac:dyDescent="0.25">
      <c r="A49" s="42">
        <v>45</v>
      </c>
      <c r="B49" s="43" t="s">
        <v>262</v>
      </c>
      <c r="C49" s="43" t="s">
        <v>263</v>
      </c>
      <c r="D49" s="43" t="s">
        <v>144</v>
      </c>
      <c r="E49" s="44">
        <v>7.25</v>
      </c>
      <c r="F49" s="44">
        <v>7.25</v>
      </c>
      <c r="G49" s="50">
        <v>8.5</v>
      </c>
      <c r="H49" s="45"/>
      <c r="I49" s="61">
        <f>MROUND(((E49*0.1+F49*0.1+G49*0.1)*100/30) + H49, 0.5)</f>
        <v>7.5</v>
      </c>
      <c r="J49" s="61">
        <v>7.5</v>
      </c>
      <c r="K49" s="45">
        <v>10</v>
      </c>
      <c r="L49" s="45">
        <f t="shared" si="0"/>
        <v>2</v>
      </c>
      <c r="M49" s="45">
        <v>2</v>
      </c>
      <c r="N49" s="45">
        <f t="shared" si="1"/>
        <v>4</v>
      </c>
      <c r="O49" s="61">
        <f t="shared" si="2"/>
        <v>4</v>
      </c>
      <c r="P49" s="58">
        <f t="shared" si="3"/>
        <v>5.75</v>
      </c>
    </row>
    <row r="50" spans="1:16" ht="13.5" customHeight="1" x14ac:dyDescent="0.25">
      <c r="A50" s="42">
        <v>46</v>
      </c>
      <c r="B50" s="43" t="s">
        <v>332</v>
      </c>
      <c r="C50" s="43" t="s">
        <v>333</v>
      </c>
      <c r="D50" s="43" t="s">
        <v>334</v>
      </c>
      <c r="E50" s="44">
        <v>4.25</v>
      </c>
      <c r="F50" s="44">
        <v>2.5</v>
      </c>
      <c r="G50" s="50">
        <v>1.5</v>
      </c>
      <c r="H50" s="45"/>
      <c r="I50" s="61">
        <f>MROUND(((E50*0.1+F50*0.1+G50*0.1)*100/30) + H50, 0.5)</f>
        <v>3</v>
      </c>
      <c r="J50" s="61">
        <v>7.5</v>
      </c>
      <c r="K50" s="45">
        <v>8</v>
      </c>
      <c r="L50" s="45">
        <f t="shared" si="0"/>
        <v>1.6</v>
      </c>
      <c r="M50" s="45"/>
      <c r="N50" s="45">
        <f t="shared" si="1"/>
        <v>1.6</v>
      </c>
      <c r="O50" s="61">
        <f t="shared" si="2"/>
        <v>1.5</v>
      </c>
      <c r="P50" s="58">
        <f t="shared" si="3"/>
        <v>3.15</v>
      </c>
    </row>
    <row r="51" spans="1:16" ht="13.5" customHeight="1" x14ac:dyDescent="0.25">
      <c r="A51" s="42">
        <v>47</v>
      </c>
      <c r="B51" s="43" t="s">
        <v>335</v>
      </c>
      <c r="C51" s="43" t="s">
        <v>336</v>
      </c>
      <c r="D51" s="43" t="s">
        <v>334</v>
      </c>
      <c r="E51" s="46"/>
      <c r="F51" s="44"/>
      <c r="G51" s="50"/>
      <c r="H51" s="45"/>
      <c r="I51" s="61">
        <f>MROUND(((E51*0.1+F51*0.1+G51*0.1)*100/30) + H51, 0.5)</f>
        <v>0</v>
      </c>
      <c r="J51" s="61"/>
      <c r="K51" s="45"/>
      <c r="L51" s="45">
        <f t="shared" si="0"/>
        <v>0</v>
      </c>
      <c r="M51" s="45"/>
      <c r="N51" s="45">
        <f t="shared" si="1"/>
        <v>0</v>
      </c>
      <c r="O51" s="61">
        <f t="shared" si="2"/>
        <v>0</v>
      </c>
      <c r="P51" s="58">
        <f t="shared" si="3"/>
        <v>0</v>
      </c>
    </row>
    <row r="52" spans="1:16" ht="13.5" customHeight="1" x14ac:dyDescent="0.25">
      <c r="A52" s="42">
        <v>48</v>
      </c>
      <c r="B52" s="43" t="s">
        <v>337</v>
      </c>
      <c r="C52" s="43" t="s">
        <v>338</v>
      </c>
      <c r="D52" s="43" t="s">
        <v>264</v>
      </c>
      <c r="E52" s="44">
        <v>3</v>
      </c>
      <c r="F52" s="44">
        <v>2</v>
      </c>
      <c r="G52" s="50">
        <v>1.5</v>
      </c>
      <c r="H52" s="45"/>
      <c r="I52" s="61">
        <f>MROUND(((E52*0.1+F52*0.1+G52*0.1)*100/30) + H52, 0.5)</f>
        <v>2</v>
      </c>
      <c r="J52" s="61"/>
      <c r="K52" s="45"/>
      <c r="L52" s="45">
        <f t="shared" si="0"/>
        <v>0</v>
      </c>
      <c r="M52" s="45"/>
      <c r="N52" s="45">
        <f t="shared" si="1"/>
        <v>0</v>
      </c>
      <c r="O52" s="61">
        <f t="shared" si="2"/>
        <v>0</v>
      </c>
      <c r="P52" s="58">
        <v>0</v>
      </c>
    </row>
    <row r="53" spans="1:16" ht="13.5" customHeight="1" x14ac:dyDescent="0.25">
      <c r="A53" s="42">
        <v>49</v>
      </c>
      <c r="B53" s="43" t="s">
        <v>339</v>
      </c>
      <c r="C53" s="43" t="s">
        <v>331</v>
      </c>
      <c r="D53" s="43" t="s">
        <v>264</v>
      </c>
      <c r="E53" s="44">
        <v>6.25</v>
      </c>
      <c r="F53" s="44">
        <v>4.125</v>
      </c>
      <c r="G53" s="50">
        <v>6.5</v>
      </c>
      <c r="H53" s="45"/>
      <c r="I53" s="61">
        <f>MROUND(((E53*0.1+F53*0.1+G53*0.1)*100/30) + H53, 0.5)</f>
        <v>5.5</v>
      </c>
      <c r="J53" s="61">
        <v>7.5</v>
      </c>
      <c r="K53" s="45">
        <v>12</v>
      </c>
      <c r="L53" s="45">
        <f t="shared" si="0"/>
        <v>2.4</v>
      </c>
      <c r="M53" s="45">
        <v>3</v>
      </c>
      <c r="N53" s="45">
        <f t="shared" si="1"/>
        <v>5.4</v>
      </c>
      <c r="O53" s="61">
        <f t="shared" si="2"/>
        <v>5.5</v>
      </c>
      <c r="P53" s="58">
        <f t="shared" si="3"/>
        <v>5.9</v>
      </c>
    </row>
    <row r="54" spans="1:16" ht="13.5" customHeight="1" x14ac:dyDescent="0.25">
      <c r="A54" s="42">
        <v>50</v>
      </c>
      <c r="B54" s="43" t="s">
        <v>340</v>
      </c>
      <c r="C54" s="43" t="s">
        <v>263</v>
      </c>
      <c r="D54" s="43" t="s">
        <v>264</v>
      </c>
      <c r="E54" s="46"/>
      <c r="F54" s="44"/>
      <c r="G54" s="50"/>
      <c r="H54" s="45"/>
      <c r="I54" s="61">
        <f>MROUND(((E54*0.1+F54*0.1+G54*0.1)*100/30) + H54, 0.5)</f>
        <v>0</v>
      </c>
      <c r="J54" s="61"/>
      <c r="K54" s="45"/>
      <c r="L54" s="45">
        <f t="shared" si="0"/>
        <v>0</v>
      </c>
      <c r="M54" s="45"/>
      <c r="N54" s="45">
        <f t="shared" si="1"/>
        <v>0</v>
      </c>
      <c r="O54" s="61">
        <f t="shared" si="2"/>
        <v>0</v>
      </c>
      <c r="P54" s="58">
        <f t="shared" si="3"/>
        <v>0</v>
      </c>
    </row>
    <row r="55" spans="1:16" ht="13.5" customHeight="1" x14ac:dyDescent="0.25">
      <c r="A55" s="42">
        <v>51</v>
      </c>
      <c r="B55" s="43" t="s">
        <v>341</v>
      </c>
      <c r="C55" s="43" t="s">
        <v>137</v>
      </c>
      <c r="D55" s="43" t="s">
        <v>342</v>
      </c>
      <c r="E55" s="44">
        <v>4.75</v>
      </c>
      <c r="F55" s="44">
        <v>4.625</v>
      </c>
      <c r="G55" s="50">
        <v>1.5</v>
      </c>
      <c r="H55" s="45"/>
      <c r="I55" s="61">
        <f>MROUND(((E55*0.1+F55*0.1+G55*0.1)*100/30) + H55, 0.5)</f>
        <v>3.5</v>
      </c>
      <c r="J55" s="61">
        <v>8.5</v>
      </c>
      <c r="K55" s="45">
        <v>14</v>
      </c>
      <c r="L55" s="45">
        <f t="shared" si="0"/>
        <v>2.8</v>
      </c>
      <c r="M55" s="45">
        <v>2</v>
      </c>
      <c r="N55" s="45">
        <f t="shared" si="1"/>
        <v>4.8</v>
      </c>
      <c r="O55" s="61">
        <f t="shared" si="2"/>
        <v>5</v>
      </c>
      <c r="P55" s="58">
        <f t="shared" si="3"/>
        <v>5.25</v>
      </c>
    </row>
    <row r="56" spans="1:16" ht="13.5" customHeight="1" x14ac:dyDescent="0.25">
      <c r="A56" s="42">
        <v>52</v>
      </c>
      <c r="B56" s="43" t="s">
        <v>266</v>
      </c>
      <c r="C56" s="43" t="s">
        <v>170</v>
      </c>
      <c r="D56" s="43" t="s">
        <v>267</v>
      </c>
      <c r="E56" s="44">
        <v>5.75</v>
      </c>
      <c r="F56" s="44">
        <v>2</v>
      </c>
      <c r="G56" s="50">
        <v>6</v>
      </c>
      <c r="H56" s="45"/>
      <c r="I56" s="61">
        <f>MROUND(((E56*0.1+F56*0.1+G56*0.1)*100/30) + H56, 0.5)</f>
        <v>4.5</v>
      </c>
      <c r="J56" s="61">
        <v>8</v>
      </c>
      <c r="K56" s="45">
        <v>8</v>
      </c>
      <c r="L56" s="45">
        <f t="shared" si="0"/>
        <v>1.6</v>
      </c>
      <c r="M56" s="45">
        <v>2</v>
      </c>
      <c r="N56" s="45">
        <f t="shared" si="1"/>
        <v>3.6</v>
      </c>
      <c r="O56" s="61">
        <f t="shared" si="2"/>
        <v>3.5</v>
      </c>
      <c r="P56" s="58">
        <f t="shared" si="3"/>
        <v>4.7</v>
      </c>
    </row>
    <row r="57" spans="1:16" ht="13.5" customHeight="1" x14ac:dyDescent="0.25">
      <c r="A57" s="42">
        <v>53</v>
      </c>
      <c r="B57" s="43" t="s">
        <v>343</v>
      </c>
      <c r="C57" s="43" t="s">
        <v>137</v>
      </c>
      <c r="D57" s="43" t="s">
        <v>268</v>
      </c>
      <c r="E57" s="44">
        <v>5.25</v>
      </c>
      <c r="F57" s="44">
        <v>3.75</v>
      </c>
      <c r="G57" s="50">
        <v>4.5</v>
      </c>
      <c r="H57" s="45"/>
      <c r="I57" s="61">
        <f>MROUND(((E57*0.1+F57*0.1+G57*0.1)*100/30) + H57, 0.5)</f>
        <v>4.5</v>
      </c>
      <c r="J57" s="61">
        <v>8.5</v>
      </c>
      <c r="K57" s="45">
        <v>13</v>
      </c>
      <c r="L57" s="45">
        <f t="shared" si="0"/>
        <v>2.6</v>
      </c>
      <c r="M57" s="45">
        <v>3</v>
      </c>
      <c r="N57" s="45">
        <f t="shared" si="1"/>
        <v>5.6</v>
      </c>
      <c r="O57" s="61">
        <f t="shared" si="2"/>
        <v>5.5</v>
      </c>
      <c r="P57" s="58">
        <f t="shared" si="3"/>
        <v>5.8</v>
      </c>
    </row>
    <row r="58" spans="1:16" ht="13.5" customHeight="1" x14ac:dyDescent="0.25">
      <c r="A58" s="42">
        <v>54</v>
      </c>
      <c r="B58" s="43" t="s">
        <v>344</v>
      </c>
      <c r="C58" s="43" t="s">
        <v>345</v>
      </c>
      <c r="D58" s="43" t="s">
        <v>346</v>
      </c>
      <c r="E58" s="46"/>
      <c r="F58" s="44"/>
      <c r="G58" s="50"/>
      <c r="H58" s="45"/>
      <c r="I58" s="61">
        <f>MROUND(((E58*0.1+F58*0.1+G58*0.1)*100/30) + H58, 0.5)</f>
        <v>0</v>
      </c>
      <c r="J58" s="61"/>
      <c r="K58" s="45"/>
      <c r="L58" s="45">
        <f t="shared" si="0"/>
        <v>0</v>
      </c>
      <c r="M58" s="45"/>
      <c r="N58" s="45">
        <f t="shared" si="1"/>
        <v>0</v>
      </c>
      <c r="O58" s="61">
        <f t="shared" si="2"/>
        <v>0</v>
      </c>
      <c r="P58" s="58">
        <f t="shared" si="3"/>
        <v>0</v>
      </c>
    </row>
    <row r="59" spans="1:16" ht="13.5" customHeight="1" x14ac:dyDescent="0.25">
      <c r="A59" s="42">
        <v>55</v>
      </c>
      <c r="B59" s="43" t="s">
        <v>347</v>
      </c>
      <c r="C59" s="43" t="s">
        <v>261</v>
      </c>
      <c r="D59" s="43" t="s">
        <v>348</v>
      </c>
      <c r="E59" s="46"/>
      <c r="F59" s="44"/>
      <c r="G59" s="50"/>
      <c r="H59" s="45"/>
      <c r="I59" s="61">
        <f>MROUND(((E59*0.1+F59*0.1+G59*0.1)*100/30) + H59, 0.5)</f>
        <v>0</v>
      </c>
      <c r="J59" s="61"/>
      <c r="K59" s="45">
        <v>12</v>
      </c>
      <c r="L59" s="45">
        <f t="shared" si="0"/>
        <v>2.4</v>
      </c>
      <c r="M59" s="45">
        <v>0.25</v>
      </c>
      <c r="N59" s="45">
        <f t="shared" si="1"/>
        <v>2.65</v>
      </c>
      <c r="O59" s="61">
        <f t="shared" si="2"/>
        <v>2.5</v>
      </c>
      <c r="P59" s="58">
        <f t="shared" si="3"/>
        <v>1.25</v>
      </c>
    </row>
    <row r="60" spans="1:16" ht="13.5" customHeight="1" x14ac:dyDescent="0.25">
      <c r="A60" s="42">
        <v>56</v>
      </c>
      <c r="B60" s="43" t="s">
        <v>349</v>
      </c>
      <c r="C60" s="43" t="s">
        <v>207</v>
      </c>
      <c r="D60" s="43" t="s">
        <v>348</v>
      </c>
      <c r="E60" s="44">
        <v>4.5</v>
      </c>
      <c r="F60" s="44">
        <v>2.25</v>
      </c>
      <c r="G60" s="50">
        <v>4.75</v>
      </c>
      <c r="H60" s="45"/>
      <c r="I60" s="61">
        <f>MROUND(((E60*0.1+F60*0.1+G60*0.1)*100/30) + H60, 0.5)</f>
        <v>4</v>
      </c>
      <c r="J60" s="61">
        <v>7</v>
      </c>
      <c r="K60" s="45">
        <v>10</v>
      </c>
      <c r="L60" s="45">
        <f t="shared" si="0"/>
        <v>2</v>
      </c>
      <c r="M60" s="45">
        <v>2</v>
      </c>
      <c r="N60" s="45">
        <f t="shared" si="1"/>
        <v>4</v>
      </c>
      <c r="O60" s="61">
        <f t="shared" si="2"/>
        <v>4</v>
      </c>
      <c r="P60" s="58">
        <f t="shared" si="3"/>
        <v>4.5999999999999996</v>
      </c>
    </row>
    <row r="61" spans="1:16" ht="13.5" customHeight="1" x14ac:dyDescent="0.25">
      <c r="A61" s="42">
        <v>57</v>
      </c>
      <c r="B61" s="43" t="s">
        <v>350</v>
      </c>
      <c r="C61" s="43" t="s">
        <v>351</v>
      </c>
      <c r="D61" s="43" t="s">
        <v>348</v>
      </c>
      <c r="E61" s="44">
        <v>1.75</v>
      </c>
      <c r="F61" s="44">
        <v>6.5</v>
      </c>
      <c r="G61" s="50">
        <v>3.75</v>
      </c>
      <c r="H61" s="45"/>
      <c r="I61" s="61">
        <f>MROUND(((E61*0.1+F61*0.1+G61*0.1)*100/30) + H61, 0.5)</f>
        <v>4</v>
      </c>
      <c r="J61" s="61">
        <v>7</v>
      </c>
      <c r="K61" s="45">
        <v>9</v>
      </c>
      <c r="L61" s="45">
        <f t="shared" si="0"/>
        <v>1.8</v>
      </c>
      <c r="M61" s="45">
        <v>1</v>
      </c>
      <c r="N61" s="45">
        <f t="shared" si="1"/>
        <v>2.8</v>
      </c>
      <c r="O61" s="61">
        <f t="shared" si="2"/>
        <v>3</v>
      </c>
      <c r="P61" s="58">
        <f t="shared" si="3"/>
        <v>4.0999999999999996</v>
      </c>
    </row>
    <row r="62" spans="1:16" ht="13.5" customHeight="1" x14ac:dyDescent="0.25">
      <c r="A62" s="42">
        <v>58</v>
      </c>
      <c r="B62" s="43" t="s">
        <v>269</v>
      </c>
      <c r="C62" s="43" t="s">
        <v>270</v>
      </c>
      <c r="D62" s="43" t="s">
        <v>271</v>
      </c>
      <c r="E62" s="44">
        <v>4.75</v>
      </c>
      <c r="F62" s="44">
        <v>2</v>
      </c>
      <c r="G62" s="50">
        <v>8.5</v>
      </c>
      <c r="H62" s="45"/>
      <c r="I62" s="61">
        <f>MROUND(((E62*0.1+F62*0.1+G62*0.1)*100/30) + H62, 0.5)</f>
        <v>5</v>
      </c>
      <c r="J62" s="61">
        <v>6.5</v>
      </c>
      <c r="K62" s="45">
        <v>20</v>
      </c>
      <c r="L62" s="45">
        <f t="shared" si="0"/>
        <v>4</v>
      </c>
      <c r="M62" s="45">
        <v>2.75</v>
      </c>
      <c r="N62" s="45">
        <f t="shared" si="1"/>
        <v>6.75</v>
      </c>
      <c r="O62" s="61">
        <f t="shared" si="2"/>
        <v>7</v>
      </c>
      <c r="P62" s="58">
        <f t="shared" si="3"/>
        <v>6.3</v>
      </c>
    </row>
    <row r="63" spans="1:16" ht="13.5" customHeight="1" x14ac:dyDescent="0.25">
      <c r="A63" s="42">
        <v>59</v>
      </c>
      <c r="B63" s="43" t="s">
        <v>352</v>
      </c>
      <c r="C63" s="43" t="s">
        <v>353</v>
      </c>
      <c r="D63" s="43" t="s">
        <v>354</v>
      </c>
      <c r="E63" s="44">
        <v>7.5</v>
      </c>
      <c r="F63" s="44">
        <v>9.125</v>
      </c>
      <c r="G63" s="50">
        <v>9.5</v>
      </c>
      <c r="H63" s="45">
        <v>0.25</v>
      </c>
      <c r="I63" s="61">
        <f>MROUND(((E63*0.1+F63*0.1+G63*0.1)*100/30) + H63, 0.5)</f>
        <v>9</v>
      </c>
      <c r="J63" s="61">
        <v>7.5</v>
      </c>
      <c r="K63" s="45">
        <v>18</v>
      </c>
      <c r="L63" s="45">
        <f t="shared" si="0"/>
        <v>3.6</v>
      </c>
      <c r="M63" s="45">
        <v>3</v>
      </c>
      <c r="N63" s="45">
        <f t="shared" si="1"/>
        <v>6.6</v>
      </c>
      <c r="O63" s="61">
        <f t="shared" si="2"/>
        <v>6.5</v>
      </c>
      <c r="P63" s="58">
        <f t="shared" si="3"/>
        <v>7.4499999999999993</v>
      </c>
    </row>
    <row r="64" spans="1:16" ht="13.5" customHeight="1" x14ac:dyDescent="0.25">
      <c r="A64" s="42">
        <v>60</v>
      </c>
      <c r="B64" s="43" t="s">
        <v>272</v>
      </c>
      <c r="C64" s="43" t="s">
        <v>273</v>
      </c>
      <c r="D64" s="43" t="s">
        <v>274</v>
      </c>
      <c r="E64" s="44">
        <v>5.25</v>
      </c>
      <c r="F64" s="44">
        <v>5.75</v>
      </c>
      <c r="G64" s="50">
        <v>3.5</v>
      </c>
      <c r="H64" s="45"/>
      <c r="I64" s="61">
        <f>MROUND(((E64*0.1+F64*0.1+G64*0.1)*100/30) + H64, 0.5)</f>
        <v>5</v>
      </c>
      <c r="J64" s="61">
        <v>7</v>
      </c>
      <c r="K64" s="45">
        <v>16</v>
      </c>
      <c r="L64" s="45">
        <f t="shared" si="0"/>
        <v>3.2</v>
      </c>
      <c r="M64" s="45">
        <v>3.25</v>
      </c>
      <c r="N64" s="45">
        <f t="shared" si="1"/>
        <v>6.45</v>
      </c>
      <c r="O64" s="61">
        <f t="shared" si="2"/>
        <v>6.5</v>
      </c>
      <c r="P64" s="58">
        <f t="shared" si="3"/>
        <v>6.15</v>
      </c>
    </row>
    <row r="65" spans="1:16" ht="13.5" customHeight="1" x14ac:dyDescent="0.25">
      <c r="A65" s="42">
        <v>61</v>
      </c>
      <c r="B65" s="43" t="s">
        <v>275</v>
      </c>
      <c r="C65" s="43" t="s">
        <v>276</v>
      </c>
      <c r="D65" s="43" t="s">
        <v>277</v>
      </c>
      <c r="E65" s="44">
        <v>4.75</v>
      </c>
      <c r="F65" s="44"/>
      <c r="G65" s="50"/>
      <c r="H65" s="45"/>
      <c r="I65" s="61">
        <f>MROUND(((E65*0.1+F65*0.1+G65*0.1)*100/30) + H65, 0.5)</f>
        <v>1.5</v>
      </c>
      <c r="J65" s="61">
        <v>8</v>
      </c>
      <c r="K65" s="45">
        <v>8</v>
      </c>
      <c r="L65" s="45">
        <f t="shared" si="0"/>
        <v>1.6</v>
      </c>
      <c r="M65" s="45">
        <v>4</v>
      </c>
      <c r="N65" s="45">
        <f t="shared" si="1"/>
        <v>5.6</v>
      </c>
      <c r="O65" s="61">
        <f t="shared" si="2"/>
        <v>5.5</v>
      </c>
      <c r="P65" s="58">
        <f t="shared" si="3"/>
        <v>4.8</v>
      </c>
    </row>
    <row r="66" spans="1:16" ht="13.5" customHeight="1" x14ac:dyDescent="0.25">
      <c r="A66" s="42">
        <v>62</v>
      </c>
      <c r="B66" s="43" t="s">
        <v>355</v>
      </c>
      <c r="C66" s="43" t="s">
        <v>356</v>
      </c>
      <c r="D66" s="43" t="s">
        <v>277</v>
      </c>
      <c r="E66" s="44">
        <v>7</v>
      </c>
      <c r="F66" s="44">
        <v>7.5</v>
      </c>
      <c r="G66" s="50">
        <v>9</v>
      </c>
      <c r="H66" s="45">
        <v>0.5</v>
      </c>
      <c r="I66" s="61">
        <f>MROUND(((E66*0.1+F66*0.1+G66*0.1)*100/30) + H66, 0.5)</f>
        <v>8.5</v>
      </c>
      <c r="J66" s="61">
        <v>7.5</v>
      </c>
      <c r="K66" s="45">
        <v>13</v>
      </c>
      <c r="L66" s="45">
        <f t="shared" si="0"/>
        <v>2.6</v>
      </c>
      <c r="M66" s="45">
        <v>4</v>
      </c>
      <c r="N66" s="45">
        <f t="shared" si="1"/>
        <v>6.6</v>
      </c>
      <c r="O66" s="61">
        <f t="shared" si="2"/>
        <v>6.5</v>
      </c>
      <c r="P66" s="58">
        <f t="shared" si="3"/>
        <v>7.3</v>
      </c>
    </row>
    <row r="67" spans="1:16" ht="13.5" customHeight="1" x14ac:dyDescent="0.25">
      <c r="A67" s="42">
        <v>63</v>
      </c>
      <c r="B67" s="43" t="s">
        <v>357</v>
      </c>
      <c r="C67" s="43" t="s">
        <v>358</v>
      </c>
      <c r="D67" s="43" t="s">
        <v>277</v>
      </c>
      <c r="E67" s="46"/>
      <c r="F67" s="44"/>
      <c r="G67" s="50"/>
      <c r="H67" s="45"/>
      <c r="I67" s="61">
        <f>MROUND(((E67*0.1+F67*0.1+G67*0.1)*100/30) + H67, 0.5)</f>
        <v>0</v>
      </c>
      <c r="J67" s="61"/>
      <c r="K67" s="45"/>
      <c r="L67" s="45">
        <f t="shared" si="0"/>
        <v>0</v>
      </c>
      <c r="M67" s="45"/>
      <c r="N67" s="45">
        <f t="shared" si="1"/>
        <v>0</v>
      </c>
      <c r="O67" s="61">
        <f t="shared" si="2"/>
        <v>0</v>
      </c>
      <c r="P67" s="58">
        <f t="shared" si="3"/>
        <v>0</v>
      </c>
    </row>
    <row r="68" spans="1:16" ht="13.5" customHeight="1" x14ac:dyDescent="0.25">
      <c r="A68" s="42">
        <v>64</v>
      </c>
      <c r="B68" s="43" t="s">
        <v>359</v>
      </c>
      <c r="C68" s="43" t="s">
        <v>360</v>
      </c>
      <c r="D68" s="43" t="s">
        <v>277</v>
      </c>
      <c r="E68" s="46"/>
      <c r="F68" s="44"/>
      <c r="G68" s="50"/>
      <c r="H68" s="45"/>
      <c r="I68" s="61">
        <f>MROUND(((E68*0.1+F68*0.1+G68*0.1)*100/30) + H68, 0.5)</f>
        <v>0</v>
      </c>
      <c r="J68" s="61"/>
      <c r="K68" s="45"/>
      <c r="L68" s="45">
        <f t="shared" si="0"/>
        <v>0</v>
      </c>
      <c r="M68" s="45"/>
      <c r="N68" s="45">
        <f t="shared" si="1"/>
        <v>0</v>
      </c>
      <c r="O68" s="61">
        <f t="shared" si="2"/>
        <v>0</v>
      </c>
      <c r="P68" s="58">
        <f t="shared" si="3"/>
        <v>0</v>
      </c>
    </row>
    <row r="69" spans="1:16" ht="13.5" customHeight="1" x14ac:dyDescent="0.25">
      <c r="A69" s="42">
        <v>65</v>
      </c>
      <c r="B69" s="43" t="s">
        <v>361</v>
      </c>
      <c r="C69" s="43" t="s">
        <v>362</v>
      </c>
      <c r="D69" s="43" t="s">
        <v>363</v>
      </c>
      <c r="E69" s="44">
        <v>8.75</v>
      </c>
      <c r="F69" s="44">
        <v>7.25</v>
      </c>
      <c r="G69" s="50">
        <v>9</v>
      </c>
      <c r="H69" s="45">
        <v>0.25</v>
      </c>
      <c r="I69" s="61">
        <f>MROUND(((E69*0.1+F69*0.1+G69*0.1)*100/30) + H69, 0.5)</f>
        <v>8.5</v>
      </c>
      <c r="J69" s="61">
        <v>8.5</v>
      </c>
      <c r="K69" s="45">
        <v>18</v>
      </c>
      <c r="L69" s="45">
        <f t="shared" si="0"/>
        <v>3.6</v>
      </c>
      <c r="M69" s="45">
        <v>5.25</v>
      </c>
      <c r="N69" s="45">
        <f t="shared" si="1"/>
        <v>8.85</v>
      </c>
      <c r="O69" s="61">
        <f t="shared" si="2"/>
        <v>9</v>
      </c>
      <c r="P69" s="58">
        <f t="shared" si="3"/>
        <v>8.75</v>
      </c>
    </row>
    <row r="70" spans="1:16" ht="13.5" customHeight="1" x14ac:dyDescent="0.25">
      <c r="A70" s="42">
        <v>66</v>
      </c>
      <c r="B70" s="43" t="s">
        <v>364</v>
      </c>
      <c r="C70" s="43" t="s">
        <v>365</v>
      </c>
      <c r="D70" s="43" t="s">
        <v>179</v>
      </c>
      <c r="E70" s="46"/>
      <c r="F70" s="44"/>
      <c r="G70" s="50"/>
      <c r="H70" s="45"/>
      <c r="I70" s="61">
        <f>MROUND(((E70*0.1+F70*0.1+G70*0.1)*100/30) + H70, 0.5)</f>
        <v>0</v>
      </c>
      <c r="J70" s="61"/>
      <c r="K70" s="45"/>
      <c r="L70" s="45">
        <f t="shared" ref="L70:L105" si="4" xml:space="preserve"> K70/5</f>
        <v>0</v>
      </c>
      <c r="M70" s="45"/>
      <c r="N70" s="45">
        <f t="shared" ref="N70:N105" si="5">L70+M70</f>
        <v>0</v>
      </c>
      <c r="O70" s="61">
        <f t="shared" ref="O70:O105" si="6">MROUND(L70+M70,0.5)</f>
        <v>0</v>
      </c>
      <c r="P70" s="58">
        <f t="shared" ref="P70:P105" si="7">I70*0.3 + J70*0.2 + O70*0.5</f>
        <v>0</v>
      </c>
    </row>
    <row r="71" spans="1:16" ht="13.5" customHeight="1" x14ac:dyDescent="0.25">
      <c r="A71" s="42">
        <v>67</v>
      </c>
      <c r="B71" s="43" t="s">
        <v>366</v>
      </c>
      <c r="C71" s="43" t="s">
        <v>367</v>
      </c>
      <c r="D71" s="43" t="s">
        <v>368</v>
      </c>
      <c r="E71" s="44">
        <v>6</v>
      </c>
      <c r="F71" s="44">
        <f>3.75+0.125</f>
        <v>3.875</v>
      </c>
      <c r="G71" s="50">
        <v>2</v>
      </c>
      <c r="H71" s="45"/>
      <c r="I71" s="61">
        <f>MROUND(((E71*0.1+F71*0.1+G71*0.1)*100/30) + H71, 0.5)</f>
        <v>4</v>
      </c>
      <c r="J71" s="61">
        <v>9</v>
      </c>
      <c r="K71" s="45">
        <v>10</v>
      </c>
      <c r="L71" s="45">
        <f t="shared" si="4"/>
        <v>2</v>
      </c>
      <c r="M71" s="45">
        <v>0.75</v>
      </c>
      <c r="N71" s="45">
        <f t="shared" si="5"/>
        <v>2.75</v>
      </c>
      <c r="O71" s="61">
        <f t="shared" si="6"/>
        <v>3</v>
      </c>
      <c r="P71" s="58">
        <f t="shared" si="7"/>
        <v>4.5</v>
      </c>
    </row>
    <row r="72" spans="1:16" ht="13.5" customHeight="1" x14ac:dyDescent="0.25">
      <c r="A72" s="42">
        <v>68</v>
      </c>
      <c r="B72" s="43" t="s">
        <v>369</v>
      </c>
      <c r="C72" s="43" t="s">
        <v>168</v>
      </c>
      <c r="D72" s="43" t="s">
        <v>203</v>
      </c>
      <c r="E72" s="44">
        <v>6.25</v>
      </c>
      <c r="F72" s="44">
        <v>5.75</v>
      </c>
      <c r="G72" s="50">
        <v>7.5</v>
      </c>
      <c r="H72" s="45"/>
      <c r="I72" s="61">
        <f>MROUND(((E72*0.1+F72*0.1+G72*0.1)*100/30) + H72, 0.5)</f>
        <v>6.5</v>
      </c>
      <c r="J72" s="61">
        <v>7.5</v>
      </c>
      <c r="K72" s="45">
        <v>15</v>
      </c>
      <c r="L72" s="45">
        <f t="shared" si="4"/>
        <v>3</v>
      </c>
      <c r="M72" s="45">
        <v>3.75</v>
      </c>
      <c r="N72" s="45">
        <f t="shared" si="5"/>
        <v>6.75</v>
      </c>
      <c r="O72" s="61">
        <f t="shared" si="6"/>
        <v>7</v>
      </c>
      <c r="P72" s="58">
        <f t="shared" si="7"/>
        <v>6.95</v>
      </c>
    </row>
    <row r="73" spans="1:16" ht="13.5" customHeight="1" x14ac:dyDescent="0.25">
      <c r="A73" s="42">
        <v>69</v>
      </c>
      <c r="B73" s="43" t="s">
        <v>370</v>
      </c>
      <c r="C73" s="43" t="s">
        <v>371</v>
      </c>
      <c r="D73" s="43" t="s">
        <v>203</v>
      </c>
      <c r="E73" s="44">
        <v>5</v>
      </c>
      <c r="F73" s="44">
        <v>6.25</v>
      </c>
      <c r="G73" s="50">
        <v>7.75</v>
      </c>
      <c r="H73" s="45"/>
      <c r="I73" s="61">
        <f>MROUND(((E73*0.1+F73*0.1+G73*0.1)*100/30) + H73, 0.5)</f>
        <v>6.5</v>
      </c>
      <c r="J73" s="61"/>
      <c r="K73" s="45">
        <v>10</v>
      </c>
      <c r="L73" s="45">
        <f t="shared" si="4"/>
        <v>2</v>
      </c>
      <c r="M73" s="45">
        <v>3</v>
      </c>
      <c r="N73" s="45">
        <f t="shared" si="5"/>
        <v>5</v>
      </c>
      <c r="O73" s="61">
        <f t="shared" si="6"/>
        <v>5</v>
      </c>
      <c r="P73" s="58">
        <f t="shared" si="7"/>
        <v>4.45</v>
      </c>
    </row>
    <row r="74" spans="1:16" ht="13.5" customHeight="1" x14ac:dyDescent="0.25">
      <c r="A74" s="42">
        <v>70</v>
      </c>
      <c r="B74" s="43" t="s">
        <v>372</v>
      </c>
      <c r="C74" s="43" t="s">
        <v>139</v>
      </c>
      <c r="D74" s="43" t="s">
        <v>373</v>
      </c>
      <c r="E74" s="46"/>
      <c r="F74" s="44"/>
      <c r="G74" s="50"/>
      <c r="H74" s="45"/>
      <c r="I74" s="61">
        <f>MROUND(((E74*0.1+F74*0.1+G74*0.1)*100/30) + H74, 0.5)</f>
        <v>0</v>
      </c>
      <c r="J74" s="61"/>
      <c r="K74" s="45"/>
      <c r="L74" s="45">
        <f t="shared" si="4"/>
        <v>0</v>
      </c>
      <c r="M74" s="45"/>
      <c r="N74" s="45">
        <f t="shared" si="5"/>
        <v>0</v>
      </c>
      <c r="O74" s="61">
        <f t="shared" si="6"/>
        <v>0</v>
      </c>
      <c r="P74" s="58">
        <f t="shared" si="7"/>
        <v>0</v>
      </c>
    </row>
    <row r="75" spans="1:16" ht="13.5" customHeight="1" x14ac:dyDescent="0.25">
      <c r="A75" s="42">
        <v>71</v>
      </c>
      <c r="B75" s="43" t="s">
        <v>374</v>
      </c>
      <c r="C75" s="43" t="s">
        <v>375</v>
      </c>
      <c r="D75" s="43" t="s">
        <v>376</v>
      </c>
      <c r="E75" s="44">
        <v>2.75</v>
      </c>
      <c r="F75" s="44">
        <v>4.5</v>
      </c>
      <c r="G75" s="50"/>
      <c r="H75" s="45"/>
      <c r="I75" s="61">
        <f>MROUND(((E75*0.1+F75*0.1+G75*0.1)*100/30) + H75, 0.5)</f>
        <v>2.5</v>
      </c>
      <c r="J75" s="61">
        <v>8.5</v>
      </c>
      <c r="K75" s="45">
        <v>9</v>
      </c>
      <c r="L75" s="45">
        <f t="shared" si="4"/>
        <v>1.8</v>
      </c>
      <c r="M75" s="45">
        <v>1.25</v>
      </c>
      <c r="N75" s="45">
        <f t="shared" si="5"/>
        <v>3.05</v>
      </c>
      <c r="O75" s="61">
        <f t="shared" si="6"/>
        <v>3</v>
      </c>
      <c r="P75" s="58">
        <f t="shared" si="7"/>
        <v>3.95</v>
      </c>
    </row>
    <row r="76" spans="1:16" ht="13.5" customHeight="1" x14ac:dyDescent="0.25">
      <c r="A76" s="42">
        <v>72</v>
      </c>
      <c r="B76" s="43" t="s">
        <v>377</v>
      </c>
      <c r="C76" s="43" t="s">
        <v>230</v>
      </c>
      <c r="D76" s="43" t="s">
        <v>378</v>
      </c>
      <c r="E76" s="46"/>
      <c r="F76" s="44"/>
      <c r="G76" s="50"/>
      <c r="H76" s="45"/>
      <c r="I76" s="61">
        <f>MROUND(((E76*0.1+F76*0.1+G76*0.1)*100/30) + H76, 0.5)</f>
        <v>0</v>
      </c>
      <c r="J76" s="61"/>
      <c r="K76" s="45"/>
      <c r="L76" s="45">
        <f t="shared" si="4"/>
        <v>0</v>
      </c>
      <c r="M76" s="45"/>
      <c r="N76" s="45">
        <f t="shared" si="5"/>
        <v>0</v>
      </c>
      <c r="O76" s="61">
        <f t="shared" si="6"/>
        <v>0</v>
      </c>
      <c r="P76" s="58">
        <f t="shared" si="7"/>
        <v>0</v>
      </c>
    </row>
    <row r="77" spans="1:16" ht="13.5" customHeight="1" x14ac:dyDescent="0.25">
      <c r="A77" s="42">
        <v>73</v>
      </c>
      <c r="B77" s="43" t="s">
        <v>379</v>
      </c>
      <c r="C77" s="43" t="s">
        <v>380</v>
      </c>
      <c r="D77" s="43" t="s">
        <v>381</v>
      </c>
      <c r="E77" s="44">
        <v>7</v>
      </c>
      <c r="F77" s="44">
        <v>6.25</v>
      </c>
      <c r="G77" s="50">
        <v>6.5</v>
      </c>
      <c r="H77" s="45"/>
      <c r="I77" s="61">
        <f>MROUND(((E77*0.1+F77*0.1+G77*0.1)*100/30) + H77, 0.5)</f>
        <v>6.5</v>
      </c>
      <c r="J77" s="61">
        <v>7</v>
      </c>
      <c r="K77" s="45">
        <v>10</v>
      </c>
      <c r="L77" s="45">
        <f t="shared" si="4"/>
        <v>2</v>
      </c>
      <c r="M77" s="45">
        <v>0.75</v>
      </c>
      <c r="N77" s="45">
        <f t="shared" si="5"/>
        <v>2.75</v>
      </c>
      <c r="O77" s="61">
        <f t="shared" si="6"/>
        <v>3</v>
      </c>
      <c r="P77" s="58">
        <f t="shared" si="7"/>
        <v>4.8499999999999996</v>
      </c>
    </row>
    <row r="78" spans="1:16" ht="13.5" customHeight="1" x14ac:dyDescent="0.25">
      <c r="A78" s="42">
        <v>74</v>
      </c>
      <c r="B78" s="43" t="s">
        <v>382</v>
      </c>
      <c r="C78" s="43" t="s">
        <v>278</v>
      </c>
      <c r="D78" s="43" t="s">
        <v>279</v>
      </c>
      <c r="E78" s="44">
        <v>7.75</v>
      </c>
      <c r="F78" s="44">
        <v>7.25</v>
      </c>
      <c r="G78" s="50">
        <v>7.5</v>
      </c>
      <c r="H78" s="45"/>
      <c r="I78" s="61">
        <f>MROUND(((E78*0.1+F78*0.1+G78*0.1)*100/30) + H78, 0.5)</f>
        <v>7.5</v>
      </c>
      <c r="J78" s="61">
        <v>8.5</v>
      </c>
      <c r="K78" s="45"/>
      <c r="L78" s="45">
        <f t="shared" si="4"/>
        <v>0</v>
      </c>
      <c r="M78" s="45"/>
      <c r="N78" s="45">
        <f t="shared" si="5"/>
        <v>0</v>
      </c>
      <c r="O78" s="61">
        <f t="shared" si="6"/>
        <v>0</v>
      </c>
      <c r="P78" s="58">
        <v>0</v>
      </c>
    </row>
    <row r="79" spans="1:16" ht="13.5" customHeight="1" x14ac:dyDescent="0.25">
      <c r="A79" s="42">
        <v>75</v>
      </c>
      <c r="B79" s="43" t="s">
        <v>383</v>
      </c>
      <c r="C79" s="43" t="s">
        <v>384</v>
      </c>
      <c r="D79" s="43" t="s">
        <v>385</v>
      </c>
      <c r="E79" s="44">
        <v>5.5</v>
      </c>
      <c r="F79" s="44">
        <v>4.125</v>
      </c>
      <c r="G79" s="50">
        <v>3</v>
      </c>
      <c r="H79" s="45"/>
      <c r="I79" s="61">
        <f>MROUND(((E79*0.1+F79*0.1+G79*0.1)*100/30) + H79, 0.5)</f>
        <v>4</v>
      </c>
      <c r="J79" s="61">
        <v>8.5</v>
      </c>
      <c r="K79" s="45">
        <v>9</v>
      </c>
      <c r="L79" s="45">
        <f t="shared" si="4"/>
        <v>1.8</v>
      </c>
      <c r="M79" s="45">
        <v>1.75</v>
      </c>
      <c r="N79" s="45">
        <f t="shared" si="5"/>
        <v>3.55</v>
      </c>
      <c r="O79" s="61">
        <f t="shared" si="6"/>
        <v>3.5</v>
      </c>
      <c r="P79" s="58">
        <f t="shared" si="7"/>
        <v>4.6500000000000004</v>
      </c>
    </row>
    <row r="80" spans="1:16" ht="13.5" customHeight="1" x14ac:dyDescent="0.25">
      <c r="A80" s="42">
        <v>76</v>
      </c>
      <c r="B80" s="43" t="s">
        <v>386</v>
      </c>
      <c r="C80" s="43" t="s">
        <v>387</v>
      </c>
      <c r="D80" s="43" t="s">
        <v>385</v>
      </c>
      <c r="E80" s="44">
        <v>6.25</v>
      </c>
      <c r="F80" s="44">
        <v>5.75</v>
      </c>
      <c r="G80" s="50">
        <v>7</v>
      </c>
      <c r="H80" s="45"/>
      <c r="I80" s="61">
        <f>MROUND(((E80*0.1+F80*0.1+G80*0.1)*100/30) + H80, 0.5)</f>
        <v>6.5</v>
      </c>
      <c r="J80" s="61">
        <v>8.5</v>
      </c>
      <c r="K80" s="45">
        <v>7</v>
      </c>
      <c r="L80" s="45">
        <f t="shared" si="4"/>
        <v>1.4</v>
      </c>
      <c r="M80" s="45">
        <v>3</v>
      </c>
      <c r="N80" s="45">
        <f t="shared" si="5"/>
        <v>4.4000000000000004</v>
      </c>
      <c r="O80" s="61">
        <f t="shared" si="6"/>
        <v>4.5</v>
      </c>
      <c r="P80" s="58">
        <f t="shared" si="7"/>
        <v>5.9</v>
      </c>
    </row>
    <row r="81" spans="1:16" ht="13.5" customHeight="1" x14ac:dyDescent="0.25">
      <c r="A81" s="42">
        <v>77</v>
      </c>
      <c r="B81" s="43" t="s">
        <v>388</v>
      </c>
      <c r="C81" s="43" t="s">
        <v>389</v>
      </c>
      <c r="D81" s="43" t="s">
        <v>390</v>
      </c>
      <c r="E81" s="44">
        <v>5.5</v>
      </c>
      <c r="F81" s="44">
        <f>3.25+0.125</f>
        <v>3.375</v>
      </c>
      <c r="G81" s="50">
        <v>5.75</v>
      </c>
      <c r="H81" s="45"/>
      <c r="I81" s="61">
        <f>MROUND(((E81*0.1+F81*0.1+G81*0.1)*100/30) + H81, 0.5)</f>
        <v>5</v>
      </c>
      <c r="J81" s="61">
        <v>8.5</v>
      </c>
      <c r="K81" s="45">
        <v>9</v>
      </c>
      <c r="L81" s="45">
        <f t="shared" si="4"/>
        <v>1.8</v>
      </c>
      <c r="M81" s="45">
        <v>2.25</v>
      </c>
      <c r="N81" s="45">
        <f t="shared" si="5"/>
        <v>4.05</v>
      </c>
      <c r="O81" s="61">
        <f t="shared" si="6"/>
        <v>4</v>
      </c>
      <c r="P81" s="58">
        <f t="shared" si="7"/>
        <v>5.2</v>
      </c>
    </row>
    <row r="82" spans="1:16" ht="13.5" customHeight="1" x14ac:dyDescent="0.25">
      <c r="A82" s="42">
        <v>78</v>
      </c>
      <c r="B82" s="43" t="s">
        <v>391</v>
      </c>
      <c r="C82" s="43" t="s">
        <v>392</v>
      </c>
      <c r="D82" s="43" t="s">
        <v>393</v>
      </c>
      <c r="E82" s="44">
        <v>4.75</v>
      </c>
      <c r="F82" s="44">
        <v>3</v>
      </c>
      <c r="G82" s="50">
        <v>2</v>
      </c>
      <c r="H82" s="45"/>
      <c r="I82" s="61">
        <f>MROUND(((E82*0.1+F82*0.1+G82*0.1)*100/30) + H82, 0.5)</f>
        <v>3.5</v>
      </c>
      <c r="J82" s="61"/>
      <c r="K82" s="45">
        <v>5</v>
      </c>
      <c r="L82" s="45">
        <f t="shared" si="4"/>
        <v>1</v>
      </c>
      <c r="M82" s="45"/>
      <c r="N82" s="45">
        <f t="shared" si="5"/>
        <v>1</v>
      </c>
      <c r="O82" s="61">
        <f t="shared" si="6"/>
        <v>1</v>
      </c>
      <c r="P82" s="58">
        <f t="shared" si="7"/>
        <v>1.55</v>
      </c>
    </row>
    <row r="83" spans="1:16" ht="13.5" customHeight="1" x14ac:dyDescent="0.25">
      <c r="A83" s="42">
        <v>79</v>
      </c>
      <c r="B83" s="43" t="s">
        <v>394</v>
      </c>
      <c r="C83" s="43" t="s">
        <v>395</v>
      </c>
      <c r="D83" s="43" t="s">
        <v>393</v>
      </c>
      <c r="E83" s="44">
        <v>6.5</v>
      </c>
      <c r="F83" s="44">
        <v>7.75</v>
      </c>
      <c r="G83" s="50">
        <v>7.5</v>
      </c>
      <c r="H83" s="45"/>
      <c r="I83" s="61">
        <f>MROUND(((E83*0.1+F83*0.1+G83*0.1)*100/30) + H83, 0.5)</f>
        <v>7.5</v>
      </c>
      <c r="J83" s="61">
        <v>8</v>
      </c>
      <c r="K83" s="45">
        <v>20</v>
      </c>
      <c r="L83" s="45">
        <f t="shared" si="4"/>
        <v>4</v>
      </c>
      <c r="M83" s="45">
        <v>5</v>
      </c>
      <c r="N83" s="45">
        <f t="shared" si="5"/>
        <v>9</v>
      </c>
      <c r="O83" s="61">
        <f t="shared" si="6"/>
        <v>9</v>
      </c>
      <c r="P83" s="58">
        <f t="shared" si="7"/>
        <v>8.35</v>
      </c>
    </row>
    <row r="84" spans="1:16" ht="13.5" customHeight="1" x14ac:dyDescent="0.25">
      <c r="A84" s="42">
        <v>80</v>
      </c>
      <c r="B84" s="43" t="s">
        <v>396</v>
      </c>
      <c r="C84" s="43" t="s">
        <v>278</v>
      </c>
      <c r="D84" s="43" t="s">
        <v>397</v>
      </c>
      <c r="E84" s="44">
        <v>9.5</v>
      </c>
      <c r="F84" s="44">
        <v>9.75</v>
      </c>
      <c r="G84" s="50">
        <v>7.25</v>
      </c>
      <c r="H84" s="45">
        <v>0.5</v>
      </c>
      <c r="I84" s="61">
        <f>MROUND(((E84*0.1+F84*0.1+G84*0.1)*100/30) + H84, 0.5)</f>
        <v>9.5</v>
      </c>
      <c r="J84" s="61">
        <v>8</v>
      </c>
      <c r="K84" s="45">
        <v>19</v>
      </c>
      <c r="L84" s="45">
        <f t="shared" si="4"/>
        <v>3.8</v>
      </c>
      <c r="M84" s="45">
        <v>4.75</v>
      </c>
      <c r="N84" s="45">
        <f t="shared" si="5"/>
        <v>8.5500000000000007</v>
      </c>
      <c r="O84" s="61">
        <f t="shared" si="6"/>
        <v>8.5</v>
      </c>
      <c r="P84" s="58">
        <f t="shared" si="7"/>
        <v>8.6999999999999993</v>
      </c>
    </row>
    <row r="85" spans="1:16" ht="13.5" customHeight="1" x14ac:dyDescent="0.25">
      <c r="A85" s="42">
        <v>81</v>
      </c>
      <c r="B85" s="43" t="s">
        <v>398</v>
      </c>
      <c r="C85" s="43" t="s">
        <v>399</v>
      </c>
      <c r="D85" s="43" t="s">
        <v>400</v>
      </c>
      <c r="E85" s="46"/>
      <c r="F85" s="44"/>
      <c r="G85" s="50"/>
      <c r="H85" s="45"/>
      <c r="I85" s="61">
        <f>MROUND(((E85*0.1+F85*0.1+G85*0.1)*100/30) + H85, 0.5)</f>
        <v>0</v>
      </c>
      <c r="J85" s="61"/>
      <c r="K85" s="45"/>
      <c r="L85" s="45">
        <f t="shared" si="4"/>
        <v>0</v>
      </c>
      <c r="M85" s="45"/>
      <c r="N85" s="45">
        <f t="shared" si="5"/>
        <v>0</v>
      </c>
      <c r="O85" s="61">
        <f t="shared" si="6"/>
        <v>0</v>
      </c>
      <c r="P85" s="58">
        <f t="shared" si="7"/>
        <v>0</v>
      </c>
    </row>
    <row r="86" spans="1:16" ht="13.5" customHeight="1" x14ac:dyDescent="0.25">
      <c r="A86" s="42">
        <v>82</v>
      </c>
      <c r="B86" s="43" t="s">
        <v>401</v>
      </c>
      <c r="C86" s="43" t="s">
        <v>402</v>
      </c>
      <c r="D86" s="43" t="s">
        <v>159</v>
      </c>
      <c r="E86" s="46"/>
      <c r="F86" s="44"/>
      <c r="G86" s="50"/>
      <c r="H86" s="45"/>
      <c r="I86" s="61">
        <f>MROUND(((E86*0.1+F86*0.1+G86*0.1)*100/30) + H86, 0.5)</f>
        <v>0</v>
      </c>
      <c r="J86" s="61"/>
      <c r="K86" s="45"/>
      <c r="L86" s="45">
        <f t="shared" si="4"/>
        <v>0</v>
      </c>
      <c r="M86" s="45"/>
      <c r="N86" s="45">
        <f t="shared" si="5"/>
        <v>0</v>
      </c>
      <c r="O86" s="61">
        <f t="shared" si="6"/>
        <v>0</v>
      </c>
      <c r="P86" s="58">
        <f t="shared" si="7"/>
        <v>0</v>
      </c>
    </row>
    <row r="87" spans="1:16" ht="13.5" customHeight="1" x14ac:dyDescent="0.25">
      <c r="A87" s="42">
        <v>83</v>
      </c>
      <c r="B87" s="43" t="s">
        <v>403</v>
      </c>
      <c r="C87" s="43" t="s">
        <v>404</v>
      </c>
      <c r="D87" s="43" t="s">
        <v>405</v>
      </c>
      <c r="E87" s="44">
        <v>6.25</v>
      </c>
      <c r="F87" s="44">
        <v>8.25</v>
      </c>
      <c r="G87" s="50">
        <v>8</v>
      </c>
      <c r="H87" s="45">
        <v>0.25</v>
      </c>
      <c r="I87" s="61">
        <f>MROUND(((E87*0.1+F87*0.1+G87*0.1)*100/30) + H87, 0.5)</f>
        <v>8</v>
      </c>
      <c r="J87" s="61">
        <v>7.5</v>
      </c>
      <c r="K87" s="45">
        <v>18</v>
      </c>
      <c r="L87" s="45">
        <f t="shared" si="4"/>
        <v>3.6</v>
      </c>
      <c r="M87" s="45">
        <v>4.75</v>
      </c>
      <c r="N87" s="45">
        <f t="shared" si="5"/>
        <v>8.35</v>
      </c>
      <c r="O87" s="61">
        <f t="shared" si="6"/>
        <v>8.5</v>
      </c>
      <c r="P87" s="58">
        <f t="shared" si="7"/>
        <v>8.15</v>
      </c>
    </row>
    <row r="88" spans="1:16" ht="13.5" customHeight="1" x14ac:dyDescent="0.25">
      <c r="A88" s="42">
        <v>84</v>
      </c>
      <c r="B88" s="43" t="s">
        <v>406</v>
      </c>
      <c r="C88" s="43" t="s">
        <v>407</v>
      </c>
      <c r="D88" s="43" t="s">
        <v>169</v>
      </c>
      <c r="E88" s="44">
        <v>8.5</v>
      </c>
      <c r="F88" s="44">
        <v>5.25</v>
      </c>
      <c r="G88" s="50">
        <v>4.75</v>
      </c>
      <c r="H88" s="45"/>
      <c r="I88" s="61">
        <f>MROUND(((E88*0.1+F88*0.1+G88*0.1)*100/30) + H88, 0.5)</f>
        <v>6</v>
      </c>
      <c r="J88" s="61">
        <v>8.5</v>
      </c>
      <c r="K88" s="45">
        <v>15</v>
      </c>
      <c r="L88" s="45">
        <f t="shared" si="4"/>
        <v>3</v>
      </c>
      <c r="M88" s="45">
        <v>3.5</v>
      </c>
      <c r="N88" s="45">
        <f t="shared" si="5"/>
        <v>6.5</v>
      </c>
      <c r="O88" s="61">
        <f t="shared" si="6"/>
        <v>6.5</v>
      </c>
      <c r="P88" s="58">
        <f t="shared" si="7"/>
        <v>6.75</v>
      </c>
    </row>
    <row r="89" spans="1:16" ht="13.5" customHeight="1" x14ac:dyDescent="0.25">
      <c r="A89" s="42">
        <v>85</v>
      </c>
      <c r="B89" s="43" t="s">
        <v>408</v>
      </c>
      <c r="C89" s="43" t="s">
        <v>409</v>
      </c>
      <c r="D89" s="43" t="s">
        <v>169</v>
      </c>
      <c r="E89" s="44">
        <v>4.75</v>
      </c>
      <c r="F89" s="44">
        <v>3.75</v>
      </c>
      <c r="G89" s="50">
        <v>4.75</v>
      </c>
      <c r="H89" s="45"/>
      <c r="I89" s="61">
        <f>MROUND(((E89*0.1+F89*0.1+G89*0.1)*100/30) + H89, 0.5)</f>
        <v>4.5</v>
      </c>
      <c r="J89" s="61">
        <v>8.5</v>
      </c>
      <c r="K89" s="45">
        <v>14</v>
      </c>
      <c r="L89" s="45">
        <f t="shared" si="4"/>
        <v>2.8</v>
      </c>
      <c r="M89" s="45">
        <v>3.5</v>
      </c>
      <c r="N89" s="45">
        <f t="shared" si="5"/>
        <v>6.3</v>
      </c>
      <c r="O89" s="61">
        <f t="shared" si="6"/>
        <v>6.5</v>
      </c>
      <c r="P89" s="58">
        <f t="shared" si="7"/>
        <v>6.3</v>
      </c>
    </row>
    <row r="90" spans="1:16" ht="13.5" customHeight="1" x14ac:dyDescent="0.25">
      <c r="A90" s="42">
        <v>86</v>
      </c>
      <c r="B90" s="43" t="s">
        <v>410</v>
      </c>
      <c r="C90" s="43" t="s">
        <v>411</v>
      </c>
      <c r="D90" s="43" t="s">
        <v>169</v>
      </c>
      <c r="E90" s="44">
        <v>7.75</v>
      </c>
      <c r="F90" s="44">
        <v>3.625</v>
      </c>
      <c r="G90" s="50">
        <v>9</v>
      </c>
      <c r="H90" s="45"/>
      <c r="I90" s="61">
        <f>MROUND(((E90*0.1+F90*0.1+G90*0.1)*100/30) + H90, 0.5)</f>
        <v>7</v>
      </c>
      <c r="J90" s="61">
        <v>9</v>
      </c>
      <c r="K90" s="45">
        <v>17</v>
      </c>
      <c r="L90" s="45">
        <f t="shared" si="4"/>
        <v>3.4</v>
      </c>
      <c r="M90" s="45">
        <v>4.25</v>
      </c>
      <c r="N90" s="45">
        <f t="shared" si="5"/>
        <v>7.65</v>
      </c>
      <c r="O90" s="61">
        <f t="shared" si="6"/>
        <v>7.5</v>
      </c>
      <c r="P90" s="58">
        <f t="shared" si="7"/>
        <v>7.65</v>
      </c>
    </row>
    <row r="91" spans="1:16" ht="13.5" customHeight="1" x14ac:dyDescent="0.25">
      <c r="A91" s="42">
        <v>87</v>
      </c>
      <c r="B91" s="48" t="s">
        <v>412</v>
      </c>
      <c r="C91" s="49" t="s">
        <v>413</v>
      </c>
      <c r="D91" s="49" t="s">
        <v>169</v>
      </c>
      <c r="E91" s="50">
        <v>6.75</v>
      </c>
      <c r="F91" s="50">
        <v>6.125</v>
      </c>
      <c r="G91" s="50">
        <v>7.25</v>
      </c>
      <c r="H91" s="45">
        <v>0.125</v>
      </c>
      <c r="I91" s="61">
        <f>MROUND(((E91*0.1+F91*0.1+G91*0.1)*100/30) + H91, 0.5)</f>
        <v>7</v>
      </c>
      <c r="J91" s="61">
        <v>8</v>
      </c>
      <c r="K91" s="45">
        <v>19</v>
      </c>
      <c r="L91" s="45">
        <f t="shared" si="4"/>
        <v>3.8</v>
      </c>
      <c r="M91" s="45">
        <v>4.75</v>
      </c>
      <c r="N91" s="45">
        <f t="shared" si="5"/>
        <v>8.5500000000000007</v>
      </c>
      <c r="O91" s="61">
        <f t="shared" si="6"/>
        <v>8.5</v>
      </c>
      <c r="P91" s="58">
        <f t="shared" si="7"/>
        <v>7.95</v>
      </c>
    </row>
    <row r="92" spans="1:16" ht="13.5" customHeight="1" x14ac:dyDescent="0.25">
      <c r="A92" s="42">
        <v>88</v>
      </c>
      <c r="B92" s="48" t="s">
        <v>414</v>
      </c>
      <c r="C92" s="49" t="s">
        <v>265</v>
      </c>
      <c r="D92" s="49" t="s">
        <v>415</v>
      </c>
      <c r="E92" s="50">
        <v>7</v>
      </c>
      <c r="F92" s="50">
        <v>5.75</v>
      </c>
      <c r="G92" s="50">
        <v>5.25</v>
      </c>
      <c r="H92" s="45"/>
      <c r="I92" s="61">
        <f>MROUND(((E92*0.1+F92*0.1+G92*0.1)*100/30) + H92, 0.5)</f>
        <v>6</v>
      </c>
      <c r="J92" s="61">
        <v>7.5</v>
      </c>
      <c r="K92" s="45">
        <v>11</v>
      </c>
      <c r="L92" s="45">
        <f t="shared" si="4"/>
        <v>2.2000000000000002</v>
      </c>
      <c r="M92" s="45">
        <v>2.25</v>
      </c>
      <c r="N92" s="45">
        <f t="shared" si="5"/>
        <v>4.45</v>
      </c>
      <c r="O92" s="61">
        <f t="shared" si="6"/>
        <v>4.5</v>
      </c>
      <c r="P92" s="58">
        <f t="shared" si="7"/>
        <v>5.55</v>
      </c>
    </row>
    <row r="93" spans="1:16" ht="13.5" customHeight="1" x14ac:dyDescent="0.25">
      <c r="A93" s="42">
        <v>89</v>
      </c>
      <c r="B93" s="48" t="s">
        <v>416</v>
      </c>
      <c r="C93" s="49" t="s">
        <v>240</v>
      </c>
      <c r="D93" s="49" t="s">
        <v>415</v>
      </c>
      <c r="E93" s="50">
        <v>3.75</v>
      </c>
      <c r="F93" s="50">
        <f>5.25+0.125</f>
        <v>5.375</v>
      </c>
      <c r="G93" s="50">
        <v>1.5</v>
      </c>
      <c r="H93" s="45"/>
      <c r="I93" s="61">
        <f>MROUND(((E93*0.1+F93*0.1+G93*0.1)*100/30) + H93, 0.5)</f>
        <v>3.5</v>
      </c>
      <c r="J93" s="61">
        <v>8</v>
      </c>
      <c r="K93" s="45">
        <v>13</v>
      </c>
      <c r="L93" s="45">
        <f t="shared" si="4"/>
        <v>2.6</v>
      </c>
      <c r="M93" s="45">
        <v>2.25</v>
      </c>
      <c r="N93" s="45">
        <f t="shared" si="5"/>
        <v>4.8499999999999996</v>
      </c>
      <c r="O93" s="61">
        <f t="shared" si="6"/>
        <v>5</v>
      </c>
      <c r="P93" s="58">
        <f t="shared" si="7"/>
        <v>5.15</v>
      </c>
    </row>
    <row r="94" spans="1:16" ht="13.5" customHeight="1" x14ac:dyDescent="0.25">
      <c r="A94" s="42">
        <v>90</v>
      </c>
      <c r="B94" s="48" t="s">
        <v>417</v>
      </c>
      <c r="C94" s="49" t="s">
        <v>358</v>
      </c>
      <c r="D94" s="49" t="s">
        <v>418</v>
      </c>
      <c r="E94" s="50">
        <v>6.75</v>
      </c>
      <c r="F94" s="50">
        <v>7</v>
      </c>
      <c r="G94" s="50">
        <v>5</v>
      </c>
      <c r="H94" s="45"/>
      <c r="I94" s="61">
        <f>MROUND(((E94*0.1+F94*0.1+G94*0.1)*100/30) + H94, 0.5)</f>
        <v>6.5</v>
      </c>
      <c r="J94" s="61">
        <v>7</v>
      </c>
      <c r="K94" s="45">
        <v>14</v>
      </c>
      <c r="L94" s="45">
        <f t="shared" si="4"/>
        <v>2.8</v>
      </c>
      <c r="M94" s="45">
        <v>3.25</v>
      </c>
      <c r="N94" s="45">
        <f t="shared" si="5"/>
        <v>6.05</v>
      </c>
      <c r="O94" s="61">
        <f t="shared" si="6"/>
        <v>6</v>
      </c>
      <c r="P94" s="58">
        <f t="shared" si="7"/>
        <v>6.35</v>
      </c>
    </row>
    <row r="95" spans="1:16" ht="13.5" customHeight="1" x14ac:dyDescent="0.25">
      <c r="A95" s="42">
        <v>91</v>
      </c>
      <c r="B95" s="48" t="s">
        <v>419</v>
      </c>
      <c r="C95" s="49" t="s">
        <v>420</v>
      </c>
      <c r="D95" s="49" t="s">
        <v>421</v>
      </c>
      <c r="E95" s="50">
        <v>7.5</v>
      </c>
      <c r="F95" s="50">
        <v>7.625</v>
      </c>
      <c r="G95" s="50">
        <v>9.5</v>
      </c>
      <c r="H95" s="45"/>
      <c r="I95" s="61">
        <f>MROUND(((E95*0.1+F95*0.1+G95*0.1)*100/30) + H95, 0.5)</f>
        <v>8</v>
      </c>
      <c r="J95" s="61">
        <v>8.5</v>
      </c>
      <c r="K95" s="45">
        <v>17</v>
      </c>
      <c r="L95" s="45">
        <f t="shared" si="4"/>
        <v>3.4</v>
      </c>
      <c r="M95" s="45">
        <v>3.5</v>
      </c>
      <c r="N95" s="45">
        <f t="shared" si="5"/>
        <v>6.9</v>
      </c>
      <c r="O95" s="61">
        <f t="shared" si="6"/>
        <v>7</v>
      </c>
      <c r="P95" s="58">
        <f t="shared" si="7"/>
        <v>7.6</v>
      </c>
    </row>
    <row r="96" spans="1:16" ht="13.5" customHeight="1" x14ac:dyDescent="0.25">
      <c r="A96" s="42">
        <v>92</v>
      </c>
      <c r="B96" s="48" t="s">
        <v>422</v>
      </c>
      <c r="C96" s="49" t="s">
        <v>423</v>
      </c>
      <c r="D96" s="49" t="s">
        <v>424</v>
      </c>
      <c r="E96" s="50">
        <v>6</v>
      </c>
      <c r="F96" s="50">
        <v>4.5</v>
      </c>
      <c r="G96" s="50">
        <v>8</v>
      </c>
      <c r="H96" s="45"/>
      <c r="I96" s="61">
        <f>MROUND(((E96*0.1+F96*0.1+G96*0.1)*100/30) + H96, 0.5)</f>
        <v>6</v>
      </c>
      <c r="J96" s="61">
        <v>8</v>
      </c>
      <c r="K96" s="45">
        <v>11</v>
      </c>
      <c r="L96" s="45">
        <f t="shared" si="4"/>
        <v>2.2000000000000002</v>
      </c>
      <c r="M96" s="45">
        <v>4</v>
      </c>
      <c r="N96" s="45">
        <f t="shared" si="5"/>
        <v>6.2</v>
      </c>
      <c r="O96" s="61">
        <f t="shared" si="6"/>
        <v>6</v>
      </c>
      <c r="P96" s="58">
        <f t="shared" si="7"/>
        <v>6.4</v>
      </c>
    </row>
    <row r="97" spans="1:16" ht="13.5" customHeight="1" x14ac:dyDescent="0.25">
      <c r="A97" s="42">
        <v>93</v>
      </c>
      <c r="B97" s="48" t="s">
        <v>425</v>
      </c>
      <c r="C97" s="49" t="s">
        <v>426</v>
      </c>
      <c r="D97" s="49" t="s">
        <v>427</v>
      </c>
      <c r="E97" s="50">
        <v>7</v>
      </c>
      <c r="F97" s="50">
        <v>6.125</v>
      </c>
      <c r="G97" s="50">
        <v>6.25</v>
      </c>
      <c r="H97" s="45"/>
      <c r="I97" s="61">
        <f>MROUND(((E97*0.1+F97*0.1+G97*0.1)*100/30) + H97, 0.5)</f>
        <v>6.5</v>
      </c>
      <c r="J97" s="61">
        <v>9</v>
      </c>
      <c r="K97" s="45">
        <v>10</v>
      </c>
      <c r="L97" s="45">
        <f t="shared" si="4"/>
        <v>2</v>
      </c>
      <c r="M97" s="45">
        <v>0.75</v>
      </c>
      <c r="N97" s="45">
        <f t="shared" si="5"/>
        <v>2.75</v>
      </c>
      <c r="O97" s="61">
        <f t="shared" si="6"/>
        <v>3</v>
      </c>
      <c r="P97" s="58">
        <f t="shared" si="7"/>
        <v>5.25</v>
      </c>
    </row>
    <row r="98" spans="1:16" ht="13.5" customHeight="1" x14ac:dyDescent="0.25">
      <c r="A98" s="42">
        <v>94</v>
      </c>
      <c r="B98" s="48" t="s">
        <v>428</v>
      </c>
      <c r="C98" s="49" t="s">
        <v>429</v>
      </c>
      <c r="D98" s="49" t="s">
        <v>430</v>
      </c>
      <c r="E98" s="50">
        <v>4.75</v>
      </c>
      <c r="F98" s="50">
        <f>3.75+0.125</f>
        <v>3.875</v>
      </c>
      <c r="G98" s="50">
        <v>2.5</v>
      </c>
      <c r="H98" s="45"/>
      <c r="I98" s="61">
        <f>MROUND(((E98*0.1+F98*0.1+G98*0.1)*100/30) + H98, 0.5)</f>
        <v>3.5</v>
      </c>
      <c r="J98" s="61">
        <v>6.5</v>
      </c>
      <c r="K98" s="45"/>
      <c r="L98" s="45">
        <f t="shared" si="4"/>
        <v>0</v>
      </c>
      <c r="M98" s="45"/>
      <c r="N98" s="45">
        <f t="shared" si="5"/>
        <v>0</v>
      </c>
      <c r="O98" s="61">
        <f t="shared" si="6"/>
        <v>0</v>
      </c>
      <c r="P98" s="58">
        <v>0</v>
      </c>
    </row>
    <row r="99" spans="1:16" ht="13.5" customHeight="1" x14ac:dyDescent="0.25">
      <c r="A99" s="42">
        <v>95</v>
      </c>
      <c r="B99" s="48" t="s">
        <v>431</v>
      </c>
      <c r="C99" s="49" t="s">
        <v>432</v>
      </c>
      <c r="D99" s="49" t="s">
        <v>164</v>
      </c>
      <c r="E99" s="50">
        <v>6.5</v>
      </c>
      <c r="F99" s="50">
        <v>3.5</v>
      </c>
      <c r="G99" s="50">
        <v>8.5</v>
      </c>
      <c r="H99" s="45">
        <v>0.25</v>
      </c>
      <c r="I99" s="61">
        <f>MROUND(((E99*0.1+F99*0.1+G99*0.1)*100/30) + H99, 0.5)</f>
        <v>6.5</v>
      </c>
      <c r="J99" s="61">
        <v>9</v>
      </c>
      <c r="K99" s="45">
        <v>6</v>
      </c>
      <c r="L99" s="45">
        <f t="shared" si="4"/>
        <v>1.2</v>
      </c>
      <c r="M99" s="45">
        <v>1.75</v>
      </c>
      <c r="N99" s="45">
        <f t="shared" si="5"/>
        <v>2.95</v>
      </c>
      <c r="O99" s="61">
        <f t="shared" si="6"/>
        <v>3</v>
      </c>
      <c r="P99" s="58">
        <f t="shared" si="7"/>
        <v>5.25</v>
      </c>
    </row>
    <row r="100" spans="1:16" ht="13.5" customHeight="1" x14ac:dyDescent="0.25">
      <c r="A100" s="42">
        <v>96</v>
      </c>
      <c r="B100" s="48" t="s">
        <v>433</v>
      </c>
      <c r="C100" s="49" t="s">
        <v>208</v>
      </c>
      <c r="D100" s="49" t="s">
        <v>434</v>
      </c>
      <c r="E100" s="51"/>
      <c r="F100" s="50"/>
      <c r="G100" s="50"/>
      <c r="H100" s="45"/>
      <c r="I100" s="61">
        <f>MROUND(((E100*0.1+F100*0.1+G100*0.1)*100/30) + H100, 0.5)</f>
        <v>0</v>
      </c>
      <c r="J100" s="61"/>
      <c r="K100" s="45"/>
      <c r="L100" s="45">
        <f t="shared" si="4"/>
        <v>0</v>
      </c>
      <c r="M100" s="45"/>
      <c r="N100" s="45">
        <f t="shared" si="5"/>
        <v>0</v>
      </c>
      <c r="O100" s="61">
        <f t="shared" si="6"/>
        <v>0</v>
      </c>
      <c r="P100" s="58">
        <f t="shared" si="7"/>
        <v>0</v>
      </c>
    </row>
    <row r="101" spans="1:16" ht="13.5" customHeight="1" x14ac:dyDescent="0.25">
      <c r="A101" s="42">
        <v>97</v>
      </c>
      <c r="B101" s="48" t="s">
        <v>435</v>
      </c>
      <c r="C101" s="49" t="s">
        <v>436</v>
      </c>
      <c r="D101" s="49" t="s">
        <v>154</v>
      </c>
      <c r="E101" s="50">
        <v>8.25</v>
      </c>
      <c r="F101" s="50">
        <v>7.75</v>
      </c>
      <c r="G101" s="50">
        <v>6.5</v>
      </c>
      <c r="H101" s="45"/>
      <c r="I101" s="61">
        <f>MROUND(((E101*0.1+F101*0.1+G101*0.1)*100/30) + H101, 0.5)</f>
        <v>7.5</v>
      </c>
      <c r="J101" s="61">
        <v>9</v>
      </c>
      <c r="K101" s="45">
        <v>13</v>
      </c>
      <c r="L101" s="45">
        <f t="shared" si="4"/>
        <v>2.6</v>
      </c>
      <c r="M101" s="45">
        <v>4</v>
      </c>
      <c r="N101" s="45">
        <f t="shared" si="5"/>
        <v>6.6</v>
      </c>
      <c r="O101" s="61">
        <f t="shared" si="6"/>
        <v>6.5</v>
      </c>
      <c r="P101" s="58">
        <f t="shared" si="7"/>
        <v>7.3</v>
      </c>
    </row>
    <row r="102" spans="1:16" ht="13.5" customHeight="1" x14ac:dyDescent="0.25">
      <c r="A102" s="42">
        <v>98</v>
      </c>
      <c r="B102" s="48" t="s">
        <v>437</v>
      </c>
      <c r="C102" s="49" t="s">
        <v>438</v>
      </c>
      <c r="D102" s="49" t="s">
        <v>439</v>
      </c>
      <c r="E102" s="50">
        <v>8.25</v>
      </c>
      <c r="F102" s="50">
        <v>8</v>
      </c>
      <c r="G102" s="50">
        <v>9.25</v>
      </c>
      <c r="H102" s="45"/>
      <c r="I102" s="61">
        <f>MROUND(((E102*0.1+F102*0.1+G102*0.1)*100/30) + H102, 0.5)</f>
        <v>8.5</v>
      </c>
      <c r="J102" s="61">
        <v>9</v>
      </c>
      <c r="K102" s="45">
        <v>12</v>
      </c>
      <c r="L102" s="45">
        <f t="shared" si="4"/>
        <v>2.4</v>
      </c>
      <c r="M102" s="45">
        <v>3.25</v>
      </c>
      <c r="N102" s="45">
        <f t="shared" si="5"/>
        <v>5.65</v>
      </c>
      <c r="O102" s="61">
        <f t="shared" si="6"/>
        <v>5.5</v>
      </c>
      <c r="P102" s="58">
        <f t="shared" si="7"/>
        <v>7.1</v>
      </c>
    </row>
    <row r="103" spans="1:16" ht="13.5" customHeight="1" x14ac:dyDescent="0.25">
      <c r="A103" s="42">
        <v>99</v>
      </c>
      <c r="B103" s="48" t="s">
        <v>440</v>
      </c>
      <c r="C103" s="49" t="s">
        <v>441</v>
      </c>
      <c r="D103" s="49" t="s">
        <v>442</v>
      </c>
      <c r="E103" s="50">
        <v>8.25</v>
      </c>
      <c r="F103" s="50">
        <v>8</v>
      </c>
      <c r="G103" s="50">
        <v>7.5</v>
      </c>
      <c r="H103" s="45"/>
      <c r="I103" s="61">
        <f>MROUND(((E103*0.1+F103*0.1+G103*0.1)*100/30) + H103, 0.5)</f>
        <v>8</v>
      </c>
      <c r="J103" s="61">
        <v>8</v>
      </c>
      <c r="K103" s="45">
        <v>15</v>
      </c>
      <c r="L103" s="45">
        <f t="shared" si="4"/>
        <v>3</v>
      </c>
      <c r="M103" s="45">
        <v>4</v>
      </c>
      <c r="N103" s="45">
        <f t="shared" si="5"/>
        <v>7</v>
      </c>
      <c r="O103" s="61">
        <f t="shared" si="6"/>
        <v>7</v>
      </c>
      <c r="P103" s="58">
        <f t="shared" si="7"/>
        <v>7.5</v>
      </c>
    </row>
    <row r="104" spans="1:16" ht="15" customHeight="1" x14ac:dyDescent="0.25">
      <c r="A104" s="42">
        <v>100</v>
      </c>
      <c r="B104" s="49">
        <v>7141133</v>
      </c>
      <c r="C104" s="49" t="s">
        <v>446</v>
      </c>
      <c r="D104" s="49" t="s">
        <v>447</v>
      </c>
      <c r="E104" s="50">
        <v>3.25</v>
      </c>
      <c r="F104" s="50">
        <v>2.5</v>
      </c>
      <c r="G104" s="50">
        <v>1.5</v>
      </c>
      <c r="H104" s="45"/>
      <c r="I104" s="61">
        <f>MROUND(((E104*0.1+F104*0.1+G104*0.1)*100/30) + H104, 0.5)</f>
        <v>2.5</v>
      </c>
      <c r="J104" s="61">
        <v>6.5</v>
      </c>
      <c r="K104" s="45"/>
      <c r="L104" s="45">
        <f t="shared" si="4"/>
        <v>0</v>
      </c>
      <c r="M104" s="45"/>
      <c r="N104" s="45">
        <f t="shared" si="5"/>
        <v>0</v>
      </c>
      <c r="O104" s="61">
        <f t="shared" si="6"/>
        <v>0</v>
      </c>
      <c r="P104" s="58">
        <v>0</v>
      </c>
    </row>
    <row r="105" spans="1:16" ht="15" customHeight="1" thickBot="1" x14ac:dyDescent="0.3">
      <c r="A105" s="64">
        <v>101</v>
      </c>
      <c r="B105" s="52">
        <v>7140667</v>
      </c>
      <c r="C105" s="52" t="s">
        <v>204</v>
      </c>
      <c r="D105" s="52" t="s">
        <v>164</v>
      </c>
      <c r="E105" s="53"/>
      <c r="F105" s="53">
        <v>3.25</v>
      </c>
      <c r="G105" s="53">
        <v>2.5</v>
      </c>
      <c r="H105" s="54"/>
      <c r="I105" s="62">
        <f>MROUND(((E105*0.1+F105*0.1+G105*0.1)*100/30) + H105, 0.5)</f>
        <v>2</v>
      </c>
      <c r="J105" s="62">
        <v>6.5</v>
      </c>
      <c r="K105" s="54"/>
      <c r="L105" s="54">
        <f t="shared" si="4"/>
        <v>0</v>
      </c>
      <c r="M105" s="54"/>
      <c r="N105" s="54">
        <f t="shared" si="5"/>
        <v>0</v>
      </c>
      <c r="O105" s="62">
        <f t="shared" si="6"/>
        <v>0</v>
      </c>
      <c r="P105" s="59">
        <v>0</v>
      </c>
    </row>
    <row r="106" spans="1:16" ht="15" customHeight="1" x14ac:dyDescent="0.25">
      <c r="A106" s="16"/>
      <c r="B106" s="17"/>
      <c r="C106" s="18"/>
      <c r="D106" s="18"/>
      <c r="E106" s="20"/>
      <c r="F106" s="20"/>
      <c r="G106" s="22"/>
    </row>
    <row r="107" spans="1:16" ht="15" customHeight="1" x14ac:dyDescent="0.25">
      <c r="A107" s="16"/>
      <c r="B107" s="17"/>
      <c r="C107" s="18"/>
      <c r="D107" s="18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</row>
    <row r="108" spans="1:16" ht="15" customHeight="1" x14ac:dyDescent="0.25">
      <c r="A108" s="16"/>
      <c r="B108" s="17"/>
      <c r="C108" s="18"/>
      <c r="D108" s="18"/>
      <c r="E108" s="20"/>
      <c r="F108" s="20"/>
      <c r="G108" s="22"/>
      <c r="P108" s="20"/>
    </row>
    <row r="109" spans="1:16" ht="15" customHeight="1" x14ac:dyDescent="0.25">
      <c r="A109" s="16"/>
      <c r="B109" s="17"/>
      <c r="C109" s="18"/>
      <c r="D109" s="18"/>
      <c r="E109" s="20"/>
      <c r="F109" s="20"/>
      <c r="G109" s="22"/>
    </row>
    <row r="110" spans="1:16" ht="15" customHeight="1" x14ac:dyDescent="0.25">
      <c r="A110" s="16"/>
      <c r="B110" s="17"/>
      <c r="C110" s="18"/>
      <c r="D110" s="18"/>
      <c r="E110" s="20"/>
      <c r="F110" s="20"/>
      <c r="G110" s="22"/>
    </row>
    <row r="111" spans="1:16" ht="15" customHeight="1" x14ac:dyDescent="0.25">
      <c r="A111" s="16"/>
      <c r="B111" s="17"/>
      <c r="C111" s="18"/>
      <c r="D111" s="18"/>
      <c r="E111" s="20"/>
      <c r="F111" s="20"/>
      <c r="G111" s="22"/>
    </row>
    <row r="112" spans="1:16" ht="15" customHeight="1" x14ac:dyDescent="0.25">
      <c r="A112" s="16"/>
      <c r="B112" s="17"/>
      <c r="C112" s="18"/>
      <c r="D112" s="18"/>
      <c r="E112" s="20"/>
      <c r="F112" s="20"/>
      <c r="G112" s="22"/>
    </row>
    <row r="113" spans="1:7" ht="15" customHeight="1" x14ac:dyDescent="0.25">
      <c r="A113" s="16"/>
      <c r="B113" s="17"/>
      <c r="C113" s="18"/>
      <c r="D113" s="18"/>
      <c r="E113" s="20"/>
      <c r="F113" s="20"/>
      <c r="G113" s="22"/>
    </row>
    <row r="114" spans="1:7" ht="15" customHeight="1" x14ac:dyDescent="0.25">
      <c r="A114" s="16"/>
      <c r="B114" s="17"/>
      <c r="C114" s="18"/>
      <c r="D114" s="18"/>
      <c r="E114" s="20"/>
      <c r="F114" s="20"/>
      <c r="G114" s="22"/>
    </row>
    <row r="115" spans="1:7" ht="15" customHeight="1" x14ac:dyDescent="0.25">
      <c r="A115" s="16"/>
      <c r="B115" s="17"/>
      <c r="C115" s="18"/>
      <c r="D115" s="18"/>
      <c r="E115" s="20"/>
      <c r="F115" s="20"/>
      <c r="G115" s="22"/>
    </row>
    <row r="116" spans="1:7" ht="15" customHeight="1" x14ac:dyDescent="0.25">
      <c r="A116" s="16"/>
      <c r="B116" s="17"/>
      <c r="C116" s="18"/>
      <c r="D116" s="18"/>
      <c r="E116" s="20"/>
      <c r="F116" s="20"/>
      <c r="G116" s="22"/>
    </row>
    <row r="117" spans="1:7" ht="15" customHeight="1" x14ac:dyDescent="0.25">
      <c r="A117" s="16"/>
      <c r="B117" s="17"/>
      <c r="C117" s="18"/>
      <c r="D117" s="18"/>
      <c r="E117" s="20"/>
      <c r="F117" s="20"/>
      <c r="G117" s="22"/>
    </row>
    <row r="118" spans="1:7" ht="15" customHeight="1" x14ac:dyDescent="0.25">
      <c r="A118" s="16"/>
      <c r="B118" s="17"/>
      <c r="C118" s="18"/>
      <c r="D118" s="18"/>
      <c r="E118" s="20"/>
      <c r="F118" s="20"/>
      <c r="G118" s="22"/>
    </row>
    <row r="119" spans="1:7" ht="15" customHeight="1" x14ac:dyDescent="0.25">
      <c r="A119" s="16"/>
      <c r="B119" s="17"/>
      <c r="C119" s="18"/>
      <c r="D119" s="18"/>
      <c r="E119" s="20"/>
      <c r="F119" s="20"/>
      <c r="G119" s="22"/>
    </row>
    <row r="120" spans="1:7" ht="15" customHeight="1" x14ac:dyDescent="0.25">
      <c r="A120" s="16"/>
      <c r="B120" s="17"/>
      <c r="C120" s="18"/>
      <c r="D120" s="18"/>
      <c r="E120" s="20"/>
      <c r="F120" s="20"/>
      <c r="G120" s="22"/>
    </row>
    <row r="121" spans="1:7" ht="15" customHeight="1" x14ac:dyDescent="0.25">
      <c r="A121" s="16"/>
      <c r="B121" s="17"/>
      <c r="C121" s="18"/>
      <c r="D121" s="18"/>
      <c r="E121" s="20"/>
      <c r="F121" s="20"/>
      <c r="G121" s="22"/>
    </row>
    <row r="122" spans="1:7" ht="15" customHeight="1" x14ac:dyDescent="0.25">
      <c r="A122" s="16"/>
      <c r="B122" s="17"/>
      <c r="C122" s="18"/>
      <c r="D122" s="18"/>
      <c r="E122" s="20"/>
      <c r="F122" s="20"/>
      <c r="G122" s="22"/>
    </row>
    <row r="123" spans="1:7" ht="15" customHeight="1" x14ac:dyDescent="0.25">
      <c r="A123" s="16"/>
      <c r="B123" s="17"/>
      <c r="C123" s="18"/>
      <c r="D123" s="18"/>
      <c r="E123" s="20"/>
      <c r="F123" s="20"/>
      <c r="G123" s="22"/>
    </row>
    <row r="124" spans="1:7" ht="15" customHeight="1" x14ac:dyDescent="0.25">
      <c r="A124" s="16"/>
      <c r="B124" s="17"/>
      <c r="C124" s="18"/>
      <c r="D124" s="18"/>
      <c r="E124" s="20"/>
      <c r="F124" s="20"/>
      <c r="G124" s="22"/>
    </row>
    <row r="125" spans="1:7" ht="15" customHeight="1" x14ac:dyDescent="0.25">
      <c r="A125" s="16"/>
      <c r="B125" s="17"/>
      <c r="C125" s="18"/>
      <c r="D125" s="18"/>
      <c r="E125" s="20"/>
      <c r="F125" s="20"/>
      <c r="G125" s="22"/>
    </row>
    <row r="126" spans="1:7" ht="15" customHeight="1" x14ac:dyDescent="0.25">
      <c r="A126" s="16"/>
      <c r="B126" s="17"/>
      <c r="C126" s="18"/>
      <c r="D126" s="18"/>
      <c r="E126" s="20"/>
      <c r="F126" s="20"/>
      <c r="G126" s="22"/>
    </row>
    <row r="127" spans="1:7" ht="15" customHeight="1" x14ac:dyDescent="0.25">
      <c r="A127" s="16"/>
      <c r="B127" s="17"/>
      <c r="C127" s="18"/>
      <c r="D127" s="18"/>
      <c r="E127" s="20"/>
      <c r="F127" s="20"/>
      <c r="G127" s="22"/>
    </row>
    <row r="128" spans="1:7" ht="15" customHeight="1" x14ac:dyDescent="0.25">
      <c r="A128" s="16"/>
      <c r="B128" s="17"/>
      <c r="C128" s="18"/>
      <c r="D128" s="18"/>
      <c r="E128" s="20"/>
      <c r="F128" s="20"/>
      <c r="G128" s="22"/>
    </row>
    <row r="129" spans="1:7" ht="15" customHeight="1" x14ac:dyDescent="0.25">
      <c r="A129" s="16"/>
      <c r="B129" s="17"/>
      <c r="C129" s="18"/>
      <c r="D129" s="18"/>
      <c r="E129" s="20"/>
      <c r="F129" s="20"/>
      <c r="G129" s="22"/>
    </row>
    <row r="130" spans="1:7" ht="15" customHeight="1" x14ac:dyDescent="0.25">
      <c r="A130" s="16"/>
      <c r="B130" s="17"/>
      <c r="C130" s="18"/>
      <c r="D130" s="18"/>
      <c r="E130" s="20"/>
      <c r="F130" s="20"/>
      <c r="G130" s="22"/>
    </row>
  </sheetData>
  <sortState ref="B4:D89">
    <sortCondition ref="D4:D89"/>
    <sortCondition ref="C4:C89"/>
  </sortState>
  <mergeCells count="13">
    <mergeCell ref="P3:P4"/>
    <mergeCell ref="A1:P1"/>
    <mergeCell ref="K3:O3"/>
    <mergeCell ref="A3:A4"/>
    <mergeCell ref="B3:B4"/>
    <mergeCell ref="C3:C4"/>
    <mergeCell ref="D3:D4"/>
    <mergeCell ref="E3:E4"/>
    <mergeCell ref="F3:F4"/>
    <mergeCell ref="G3:G4"/>
    <mergeCell ref="J3:J4"/>
    <mergeCell ref="H3:H4"/>
    <mergeCell ref="I3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1" workbookViewId="0">
      <selection activeCell="A2" sqref="A2:A75"/>
    </sheetView>
  </sheetViews>
  <sheetFormatPr defaultRowHeight="15" x14ac:dyDescent="0.25"/>
  <cols>
    <col min="2" max="2" width="15" customWidth="1"/>
  </cols>
  <sheetData>
    <row r="1" spans="1:6" x14ac:dyDescent="0.25">
      <c r="A1" s="2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3" t="s">
        <v>15</v>
      </c>
    </row>
    <row r="2" spans="1:6" x14ac:dyDescent="0.25">
      <c r="A2" s="11">
        <v>51002869</v>
      </c>
      <c r="B2" s="2" t="s">
        <v>16</v>
      </c>
      <c r="C2" s="2" t="s">
        <v>17</v>
      </c>
      <c r="D2" s="2" t="s">
        <v>18</v>
      </c>
      <c r="E2" s="2" t="s">
        <v>19</v>
      </c>
      <c r="F2" s="3">
        <v>21</v>
      </c>
    </row>
    <row r="3" spans="1:6" x14ac:dyDescent="0.25">
      <c r="A3" s="11">
        <v>51002638</v>
      </c>
      <c r="B3" s="2" t="s">
        <v>20</v>
      </c>
      <c r="C3" s="2" t="s">
        <v>21</v>
      </c>
      <c r="D3" s="2" t="s">
        <v>18</v>
      </c>
      <c r="E3" s="2" t="s">
        <v>19</v>
      </c>
      <c r="F3" s="3">
        <v>21</v>
      </c>
    </row>
    <row r="4" spans="1:6" x14ac:dyDescent="0.25">
      <c r="A4" s="11">
        <v>51003588</v>
      </c>
      <c r="B4" s="2" t="s">
        <v>22</v>
      </c>
      <c r="C4" s="2" t="s">
        <v>23</v>
      </c>
      <c r="D4" s="2" t="s">
        <v>18</v>
      </c>
      <c r="E4" s="2" t="s">
        <v>19</v>
      </c>
      <c r="F4" s="3">
        <v>29</v>
      </c>
    </row>
    <row r="5" spans="1:6" x14ac:dyDescent="0.25">
      <c r="A5" s="11">
        <v>51003790</v>
      </c>
      <c r="B5" s="2" t="s">
        <v>24</v>
      </c>
      <c r="C5" s="2" t="s">
        <v>25</v>
      </c>
      <c r="D5" s="2" t="s">
        <v>18</v>
      </c>
      <c r="E5" s="2" t="s">
        <v>19</v>
      </c>
      <c r="F5" s="3">
        <v>19</v>
      </c>
    </row>
    <row r="6" spans="1:6" x14ac:dyDescent="0.25">
      <c r="A6" s="11">
        <v>51004205</v>
      </c>
      <c r="B6" s="2" t="s">
        <v>26</v>
      </c>
      <c r="C6" s="2" t="s">
        <v>27</v>
      </c>
      <c r="D6" s="2" t="s">
        <v>18</v>
      </c>
      <c r="E6" s="2" t="s">
        <v>19</v>
      </c>
      <c r="F6" s="3">
        <v>18</v>
      </c>
    </row>
    <row r="7" spans="1:6" x14ac:dyDescent="0.25">
      <c r="A7" s="11">
        <v>51004203</v>
      </c>
      <c r="B7" s="2" t="s">
        <v>28</v>
      </c>
      <c r="C7" s="2" t="s">
        <v>25</v>
      </c>
      <c r="D7" s="2" t="s">
        <v>18</v>
      </c>
      <c r="E7" s="2" t="s">
        <v>19</v>
      </c>
      <c r="F7" s="3">
        <v>28</v>
      </c>
    </row>
    <row r="8" spans="1:6" x14ac:dyDescent="0.25">
      <c r="A8" s="11">
        <v>51004184</v>
      </c>
      <c r="B8" s="2" t="s">
        <v>29</v>
      </c>
      <c r="C8" s="2" t="s">
        <v>30</v>
      </c>
      <c r="D8" s="2" t="s">
        <v>18</v>
      </c>
      <c r="E8" s="2" t="s">
        <v>19</v>
      </c>
      <c r="F8" s="3">
        <v>27</v>
      </c>
    </row>
    <row r="9" spans="1:6" x14ac:dyDescent="0.25">
      <c r="A9" s="11">
        <v>50903234</v>
      </c>
      <c r="B9" s="2" t="s">
        <v>31</v>
      </c>
      <c r="C9" s="2" t="s">
        <v>32</v>
      </c>
      <c r="D9" s="2" t="s">
        <v>18</v>
      </c>
      <c r="E9" s="2" t="s">
        <v>19</v>
      </c>
      <c r="F9" s="3">
        <v>17</v>
      </c>
    </row>
    <row r="10" spans="1:6" x14ac:dyDescent="0.25">
      <c r="A10" s="11">
        <v>51000569</v>
      </c>
      <c r="B10" s="2" t="s">
        <v>33</v>
      </c>
      <c r="C10" s="2" t="s">
        <v>34</v>
      </c>
      <c r="D10" s="2" t="s">
        <v>18</v>
      </c>
      <c r="E10" s="2" t="s">
        <v>19</v>
      </c>
      <c r="F10" s="3">
        <v>23</v>
      </c>
    </row>
    <row r="11" spans="1:6" x14ac:dyDescent="0.25">
      <c r="A11" s="11">
        <v>51002840</v>
      </c>
      <c r="B11" s="2" t="s">
        <v>35</v>
      </c>
      <c r="C11" s="2" t="s">
        <v>17</v>
      </c>
      <c r="D11" s="2" t="s">
        <v>18</v>
      </c>
      <c r="E11" s="2" t="s">
        <v>19</v>
      </c>
      <c r="F11" s="3">
        <v>24</v>
      </c>
    </row>
    <row r="12" spans="1:6" x14ac:dyDescent="0.25">
      <c r="A12" s="11">
        <v>51001955</v>
      </c>
      <c r="B12" s="2" t="s">
        <v>36</v>
      </c>
      <c r="C12" s="2" t="s">
        <v>37</v>
      </c>
      <c r="D12" s="2" t="s">
        <v>18</v>
      </c>
      <c r="E12" s="2" t="s">
        <v>19</v>
      </c>
      <c r="F12" s="3">
        <v>26</v>
      </c>
    </row>
    <row r="13" spans="1:6" x14ac:dyDescent="0.25">
      <c r="A13" s="11">
        <v>51004064</v>
      </c>
      <c r="B13" s="2" t="s">
        <v>38</v>
      </c>
      <c r="C13" s="2" t="s">
        <v>27</v>
      </c>
      <c r="D13" s="2" t="s">
        <v>18</v>
      </c>
      <c r="E13" s="2" t="s">
        <v>19</v>
      </c>
      <c r="F13" s="3">
        <v>20</v>
      </c>
    </row>
    <row r="14" spans="1:6" x14ac:dyDescent="0.25">
      <c r="A14" s="11">
        <v>51004020</v>
      </c>
      <c r="B14" s="2" t="s">
        <v>39</v>
      </c>
      <c r="C14" s="2" t="s">
        <v>40</v>
      </c>
      <c r="D14" s="2" t="s">
        <v>18</v>
      </c>
      <c r="E14" s="2" t="s">
        <v>19</v>
      </c>
      <c r="F14" s="3">
        <v>21</v>
      </c>
    </row>
    <row r="15" spans="1:6" x14ac:dyDescent="0.25">
      <c r="A15" s="11">
        <v>51003333</v>
      </c>
      <c r="B15" s="2" t="s">
        <v>41</v>
      </c>
      <c r="C15" s="2" t="s">
        <v>42</v>
      </c>
      <c r="D15" s="2" t="s">
        <v>18</v>
      </c>
      <c r="E15" s="2" t="s">
        <v>19</v>
      </c>
      <c r="F15" s="3">
        <v>22</v>
      </c>
    </row>
    <row r="16" spans="1:6" x14ac:dyDescent="0.25">
      <c r="A16" s="11">
        <v>51001949</v>
      </c>
      <c r="B16" s="2" t="s">
        <v>43</v>
      </c>
      <c r="C16" s="2" t="s">
        <v>37</v>
      </c>
      <c r="D16" s="2" t="s">
        <v>18</v>
      </c>
      <c r="E16" s="2" t="s">
        <v>19</v>
      </c>
      <c r="F16" s="3">
        <v>16</v>
      </c>
    </row>
    <row r="17" spans="1:6" x14ac:dyDescent="0.25">
      <c r="A17" s="11">
        <v>51001849</v>
      </c>
      <c r="B17" s="2" t="s">
        <v>44</v>
      </c>
      <c r="C17" s="2" t="s">
        <v>45</v>
      </c>
      <c r="D17" s="2" t="s">
        <v>18</v>
      </c>
      <c r="E17" s="2" t="s">
        <v>19</v>
      </c>
      <c r="F17" s="3">
        <v>16</v>
      </c>
    </row>
    <row r="18" spans="1:6" x14ac:dyDescent="0.25">
      <c r="A18" s="11">
        <v>51003811</v>
      </c>
      <c r="B18" s="2" t="s">
        <v>46</v>
      </c>
      <c r="C18" s="2" t="s">
        <v>25</v>
      </c>
      <c r="D18" s="2" t="s">
        <v>18</v>
      </c>
      <c r="E18" s="2" t="s">
        <v>19</v>
      </c>
      <c r="F18" s="3">
        <v>19</v>
      </c>
    </row>
    <row r="19" spans="1:6" x14ac:dyDescent="0.25">
      <c r="A19" s="11">
        <v>51001420</v>
      </c>
      <c r="B19" s="2" t="s">
        <v>47</v>
      </c>
      <c r="C19" s="2" t="s">
        <v>48</v>
      </c>
      <c r="D19" s="2" t="s">
        <v>18</v>
      </c>
      <c r="E19" s="2" t="s">
        <v>19</v>
      </c>
      <c r="F19" s="3">
        <v>26</v>
      </c>
    </row>
    <row r="20" spans="1:6" x14ac:dyDescent="0.25">
      <c r="A20" s="11">
        <v>51000050</v>
      </c>
      <c r="B20" s="2" t="s">
        <v>49</v>
      </c>
      <c r="C20" s="2" t="s">
        <v>50</v>
      </c>
      <c r="D20" s="2" t="s">
        <v>18</v>
      </c>
      <c r="E20" s="2" t="s">
        <v>19</v>
      </c>
      <c r="F20" s="3">
        <v>11</v>
      </c>
    </row>
    <row r="21" spans="1:6" x14ac:dyDescent="0.25">
      <c r="A21" s="11">
        <v>51004190</v>
      </c>
      <c r="B21" s="2" t="s">
        <v>51</v>
      </c>
      <c r="C21" s="2" t="s">
        <v>52</v>
      </c>
      <c r="D21" s="2" t="s">
        <v>18</v>
      </c>
      <c r="E21" s="2" t="s">
        <v>19</v>
      </c>
      <c r="F21" s="3">
        <v>19</v>
      </c>
    </row>
    <row r="22" spans="1:6" x14ac:dyDescent="0.25">
      <c r="A22" s="11">
        <v>51003761</v>
      </c>
      <c r="B22" s="2" t="s">
        <v>53</v>
      </c>
      <c r="C22" s="2" t="s">
        <v>25</v>
      </c>
      <c r="D22" s="2" t="s">
        <v>18</v>
      </c>
      <c r="E22" s="2" t="s">
        <v>19</v>
      </c>
      <c r="F22" s="3">
        <v>23</v>
      </c>
    </row>
    <row r="23" spans="1:6" x14ac:dyDescent="0.25">
      <c r="A23" s="11">
        <v>51003170</v>
      </c>
      <c r="B23" s="2" t="s">
        <v>54</v>
      </c>
      <c r="C23" s="2" t="s">
        <v>55</v>
      </c>
      <c r="D23" s="2" t="s">
        <v>18</v>
      </c>
      <c r="E23" s="2" t="s">
        <v>19</v>
      </c>
      <c r="F23" s="3">
        <v>26</v>
      </c>
    </row>
    <row r="24" spans="1:6" x14ac:dyDescent="0.25">
      <c r="A24" s="11">
        <v>51000249</v>
      </c>
      <c r="B24" s="2" t="s">
        <v>56</v>
      </c>
      <c r="C24" s="2" t="s">
        <v>57</v>
      </c>
      <c r="D24" s="2" t="s">
        <v>18</v>
      </c>
      <c r="E24" s="2" t="s">
        <v>19</v>
      </c>
      <c r="F24" s="3">
        <v>19</v>
      </c>
    </row>
    <row r="25" spans="1:6" x14ac:dyDescent="0.25">
      <c r="A25" s="11">
        <v>51000972</v>
      </c>
      <c r="B25" s="2" t="s">
        <v>58</v>
      </c>
      <c r="C25" s="2" t="s">
        <v>59</v>
      </c>
      <c r="D25" s="2" t="s">
        <v>18</v>
      </c>
      <c r="E25" s="2" t="s">
        <v>19</v>
      </c>
      <c r="F25" s="3">
        <v>16</v>
      </c>
    </row>
    <row r="26" spans="1:6" x14ac:dyDescent="0.25">
      <c r="A26" s="11">
        <v>51003987</v>
      </c>
      <c r="B26" s="2" t="s">
        <v>60</v>
      </c>
      <c r="C26" s="2" t="s">
        <v>61</v>
      </c>
      <c r="D26" s="2" t="s">
        <v>62</v>
      </c>
      <c r="E26" s="2" t="s">
        <v>19</v>
      </c>
      <c r="F26" s="3">
        <v>22</v>
      </c>
    </row>
    <row r="27" spans="1:6" x14ac:dyDescent="0.25">
      <c r="A27" s="11">
        <v>51003527</v>
      </c>
      <c r="B27" s="2" t="s">
        <v>63</v>
      </c>
      <c r="C27" s="2" t="s">
        <v>64</v>
      </c>
      <c r="D27" s="2" t="s">
        <v>62</v>
      </c>
      <c r="E27" s="2" t="s">
        <v>19</v>
      </c>
      <c r="F27" s="3">
        <v>17</v>
      </c>
    </row>
    <row r="28" spans="1:6" x14ac:dyDescent="0.25">
      <c r="A28" s="11">
        <v>51000763</v>
      </c>
      <c r="B28" s="2" t="s">
        <v>65</v>
      </c>
      <c r="C28" s="2" t="s">
        <v>66</v>
      </c>
      <c r="D28" s="2" t="s">
        <v>62</v>
      </c>
      <c r="E28" s="2" t="s">
        <v>19</v>
      </c>
      <c r="F28" s="3">
        <v>14</v>
      </c>
    </row>
    <row r="29" spans="1:6" x14ac:dyDescent="0.25">
      <c r="A29" s="11">
        <v>51000798</v>
      </c>
      <c r="B29" s="2" t="s">
        <v>44</v>
      </c>
      <c r="C29" s="2" t="s">
        <v>67</v>
      </c>
      <c r="D29" s="2" t="s">
        <v>62</v>
      </c>
      <c r="E29" s="2" t="s">
        <v>19</v>
      </c>
      <c r="F29" s="3">
        <v>20</v>
      </c>
    </row>
    <row r="30" spans="1:6" x14ac:dyDescent="0.25">
      <c r="A30" s="11">
        <v>51000517</v>
      </c>
      <c r="B30" s="2" t="s">
        <v>68</v>
      </c>
      <c r="C30" s="2" t="s">
        <v>69</v>
      </c>
      <c r="D30" s="2" t="s">
        <v>62</v>
      </c>
      <c r="E30" s="2" t="s">
        <v>19</v>
      </c>
      <c r="F30" s="3">
        <v>17</v>
      </c>
    </row>
    <row r="31" spans="1:6" x14ac:dyDescent="0.25">
      <c r="A31" s="11">
        <v>10320908</v>
      </c>
      <c r="B31" s="2" t="s">
        <v>70</v>
      </c>
      <c r="C31" s="2" t="s">
        <v>71</v>
      </c>
      <c r="D31" s="2" t="s">
        <v>62</v>
      </c>
      <c r="E31" s="2" t="s">
        <v>19</v>
      </c>
      <c r="F31" s="3">
        <v>23</v>
      </c>
    </row>
    <row r="32" spans="1:6" x14ac:dyDescent="0.25">
      <c r="A32" s="11">
        <v>51001149</v>
      </c>
      <c r="B32" s="2" t="s">
        <v>72</v>
      </c>
      <c r="C32" s="2" t="s">
        <v>73</v>
      </c>
      <c r="D32" s="2" t="s">
        <v>62</v>
      </c>
      <c r="E32" s="2" t="s">
        <v>19</v>
      </c>
      <c r="F32" s="3">
        <v>21</v>
      </c>
    </row>
    <row r="33" spans="1:6" x14ac:dyDescent="0.25">
      <c r="A33" s="11">
        <v>51102603</v>
      </c>
      <c r="B33" s="2" t="s">
        <v>74</v>
      </c>
      <c r="C33" s="2" t="s">
        <v>75</v>
      </c>
      <c r="D33" s="2" t="s">
        <v>62</v>
      </c>
      <c r="E33" s="2" t="s">
        <v>19</v>
      </c>
      <c r="F33" s="3">
        <v>24</v>
      </c>
    </row>
    <row r="34" spans="1:6" x14ac:dyDescent="0.25">
      <c r="A34" s="11">
        <v>50903294</v>
      </c>
      <c r="B34" s="2" t="s">
        <v>76</v>
      </c>
      <c r="C34" s="2" t="s">
        <v>40</v>
      </c>
      <c r="D34" s="2" t="s">
        <v>62</v>
      </c>
      <c r="E34" s="2" t="s">
        <v>19</v>
      </c>
      <c r="F34" s="3">
        <v>20</v>
      </c>
    </row>
    <row r="35" spans="1:6" x14ac:dyDescent="0.25">
      <c r="A35" s="11">
        <v>50902726</v>
      </c>
      <c r="B35" s="2" t="s">
        <v>77</v>
      </c>
      <c r="C35" s="2" t="s">
        <v>78</v>
      </c>
      <c r="D35" s="2" t="s">
        <v>62</v>
      </c>
      <c r="E35" s="2" t="s">
        <v>19</v>
      </c>
      <c r="F35" s="3">
        <v>19</v>
      </c>
    </row>
    <row r="36" spans="1:6" x14ac:dyDescent="0.25">
      <c r="A36" s="11">
        <v>51001580</v>
      </c>
      <c r="B36" s="2" t="s">
        <v>36</v>
      </c>
      <c r="C36" s="2" t="s">
        <v>79</v>
      </c>
      <c r="D36" s="2" t="s">
        <v>62</v>
      </c>
      <c r="E36" s="2" t="s">
        <v>19</v>
      </c>
      <c r="F36" s="3">
        <v>22</v>
      </c>
    </row>
    <row r="37" spans="1:6" x14ac:dyDescent="0.25">
      <c r="A37" s="11">
        <v>51004195</v>
      </c>
      <c r="B37" s="2" t="s">
        <v>80</v>
      </c>
      <c r="C37" s="2" t="s">
        <v>81</v>
      </c>
      <c r="D37" s="2" t="s">
        <v>62</v>
      </c>
      <c r="E37" s="2" t="s">
        <v>19</v>
      </c>
      <c r="F37" s="3">
        <v>15</v>
      </c>
    </row>
    <row r="38" spans="1:6" x14ac:dyDescent="0.25">
      <c r="A38" s="11">
        <v>51001891</v>
      </c>
      <c r="B38" s="2" t="s">
        <v>82</v>
      </c>
      <c r="C38" s="2" t="s">
        <v>83</v>
      </c>
      <c r="D38" s="2" t="s">
        <v>62</v>
      </c>
      <c r="E38" s="2" t="s">
        <v>19</v>
      </c>
      <c r="F38" s="3">
        <v>23</v>
      </c>
    </row>
    <row r="39" spans="1:6" x14ac:dyDescent="0.25">
      <c r="A39" s="11">
        <v>51001743</v>
      </c>
      <c r="B39" s="2" t="s">
        <v>84</v>
      </c>
      <c r="C39" s="2" t="s">
        <v>85</v>
      </c>
      <c r="D39" s="2" t="s">
        <v>62</v>
      </c>
      <c r="E39" s="2" t="s">
        <v>19</v>
      </c>
      <c r="F39" s="3">
        <v>17</v>
      </c>
    </row>
    <row r="40" spans="1:6" x14ac:dyDescent="0.25">
      <c r="A40" s="11">
        <v>50903141</v>
      </c>
      <c r="B40" s="2" t="s">
        <v>86</v>
      </c>
      <c r="C40" s="2" t="s">
        <v>25</v>
      </c>
      <c r="D40" s="2" t="s">
        <v>62</v>
      </c>
      <c r="E40" s="2" t="s">
        <v>19</v>
      </c>
      <c r="F40" s="3">
        <v>18</v>
      </c>
    </row>
    <row r="41" spans="1:6" x14ac:dyDescent="0.25">
      <c r="A41" s="11">
        <v>51101385</v>
      </c>
      <c r="B41" s="2" t="s">
        <v>87</v>
      </c>
      <c r="C41" s="2" t="s">
        <v>88</v>
      </c>
      <c r="D41" s="2" t="s">
        <v>62</v>
      </c>
      <c r="E41" s="2" t="s">
        <v>19</v>
      </c>
      <c r="F41" s="3">
        <v>13</v>
      </c>
    </row>
    <row r="42" spans="1:6" x14ac:dyDescent="0.25">
      <c r="A42" s="11">
        <v>51003840</v>
      </c>
      <c r="B42" s="2" t="s">
        <v>89</v>
      </c>
      <c r="C42" s="2" t="s">
        <v>90</v>
      </c>
      <c r="D42" s="2" t="s">
        <v>18</v>
      </c>
      <c r="E42" s="2" t="s">
        <v>19</v>
      </c>
      <c r="F42" s="3">
        <v>21</v>
      </c>
    </row>
    <row r="43" spans="1:6" x14ac:dyDescent="0.25">
      <c r="A43" s="11">
        <v>51001393</v>
      </c>
      <c r="B43" s="2" t="s">
        <v>91</v>
      </c>
      <c r="C43" s="2" t="s">
        <v>92</v>
      </c>
      <c r="D43" s="2" t="s">
        <v>18</v>
      </c>
      <c r="E43" s="2" t="s">
        <v>19</v>
      </c>
      <c r="F43" s="3">
        <v>23</v>
      </c>
    </row>
    <row r="44" spans="1:6" x14ac:dyDescent="0.25">
      <c r="A44" s="11">
        <v>51002679</v>
      </c>
      <c r="B44" s="2" t="s">
        <v>93</v>
      </c>
      <c r="C44" s="2" t="s">
        <v>94</v>
      </c>
      <c r="D44" s="2" t="s">
        <v>18</v>
      </c>
      <c r="E44" s="2" t="s">
        <v>19</v>
      </c>
      <c r="F44" s="3">
        <v>32</v>
      </c>
    </row>
    <row r="45" spans="1:6" x14ac:dyDescent="0.25">
      <c r="A45" s="11">
        <v>51001781</v>
      </c>
      <c r="B45" s="2" t="s">
        <v>95</v>
      </c>
      <c r="C45" s="2" t="s">
        <v>52</v>
      </c>
      <c r="D45" s="2" t="s">
        <v>18</v>
      </c>
      <c r="E45" s="2" t="s">
        <v>19</v>
      </c>
      <c r="F45" s="3">
        <v>25</v>
      </c>
    </row>
    <row r="46" spans="1:6" x14ac:dyDescent="0.25">
      <c r="A46" s="11">
        <v>51001482</v>
      </c>
      <c r="B46" s="2" t="s">
        <v>96</v>
      </c>
      <c r="C46" s="2" t="s">
        <v>97</v>
      </c>
      <c r="D46" s="2" t="s">
        <v>18</v>
      </c>
      <c r="E46" s="2" t="s">
        <v>19</v>
      </c>
      <c r="F46" s="3">
        <v>17</v>
      </c>
    </row>
    <row r="47" spans="1:6" x14ac:dyDescent="0.25">
      <c r="A47" s="11">
        <v>51003581</v>
      </c>
      <c r="B47" s="2" t="s">
        <v>98</v>
      </c>
      <c r="C47" s="2" t="s">
        <v>23</v>
      </c>
      <c r="D47" s="2" t="s">
        <v>18</v>
      </c>
      <c r="E47" s="2" t="s">
        <v>19</v>
      </c>
      <c r="F47" s="3">
        <v>20</v>
      </c>
    </row>
    <row r="48" spans="1:6" x14ac:dyDescent="0.25">
      <c r="A48" s="11">
        <v>51001087</v>
      </c>
      <c r="B48" s="2" t="s">
        <v>99</v>
      </c>
      <c r="C48" s="2" t="s">
        <v>30</v>
      </c>
      <c r="D48" s="2" t="s">
        <v>18</v>
      </c>
      <c r="E48" s="2" t="s">
        <v>19</v>
      </c>
      <c r="F48" s="3">
        <v>28</v>
      </c>
    </row>
    <row r="49" spans="1:6" x14ac:dyDescent="0.25">
      <c r="A49" s="11">
        <v>51004109</v>
      </c>
      <c r="B49" s="2" t="s">
        <v>100</v>
      </c>
      <c r="C49" s="2" t="s">
        <v>27</v>
      </c>
      <c r="D49" s="2" t="s">
        <v>18</v>
      </c>
      <c r="E49" s="2" t="s">
        <v>19</v>
      </c>
      <c r="F49" s="3">
        <v>24</v>
      </c>
    </row>
    <row r="50" spans="1:6" x14ac:dyDescent="0.25">
      <c r="A50" s="11">
        <v>51003087</v>
      </c>
      <c r="B50" s="2" t="s">
        <v>22</v>
      </c>
      <c r="C50" s="2" t="s">
        <v>101</v>
      </c>
      <c r="D50" s="2" t="s">
        <v>18</v>
      </c>
      <c r="E50" s="2" t="s">
        <v>19</v>
      </c>
      <c r="F50" s="3">
        <v>28</v>
      </c>
    </row>
    <row r="51" spans="1:6" x14ac:dyDescent="0.25">
      <c r="A51" s="11">
        <v>51002109</v>
      </c>
      <c r="B51" s="2" t="s">
        <v>102</v>
      </c>
      <c r="C51" s="2" t="s">
        <v>103</v>
      </c>
      <c r="D51" s="2" t="s">
        <v>18</v>
      </c>
      <c r="E51" s="2" t="s">
        <v>19</v>
      </c>
      <c r="F51" s="3">
        <v>16</v>
      </c>
    </row>
    <row r="52" spans="1:6" x14ac:dyDescent="0.25">
      <c r="A52" s="11">
        <v>51001325</v>
      </c>
      <c r="B52" s="2" t="s">
        <v>22</v>
      </c>
      <c r="C52" s="2" t="s">
        <v>92</v>
      </c>
      <c r="D52" s="2" t="s">
        <v>18</v>
      </c>
      <c r="E52" s="2" t="s">
        <v>19</v>
      </c>
      <c r="F52" s="3">
        <v>17</v>
      </c>
    </row>
    <row r="53" spans="1:6" x14ac:dyDescent="0.25">
      <c r="A53" s="11">
        <v>51001414</v>
      </c>
      <c r="B53" s="2" t="s">
        <v>104</v>
      </c>
      <c r="C53" s="2" t="s">
        <v>92</v>
      </c>
      <c r="D53" s="2" t="s">
        <v>18</v>
      </c>
      <c r="E53" s="2" t="s">
        <v>19</v>
      </c>
      <c r="F53" s="3">
        <v>24</v>
      </c>
    </row>
    <row r="54" spans="1:6" x14ac:dyDescent="0.25">
      <c r="A54" s="11">
        <v>51000735</v>
      </c>
      <c r="B54" s="2" t="s">
        <v>105</v>
      </c>
      <c r="C54" s="2" t="s">
        <v>66</v>
      </c>
      <c r="D54" s="2" t="s">
        <v>18</v>
      </c>
      <c r="E54" s="2" t="s">
        <v>19</v>
      </c>
      <c r="F54" s="3">
        <v>17</v>
      </c>
    </row>
    <row r="55" spans="1:6" x14ac:dyDescent="0.25">
      <c r="A55" s="11">
        <v>51001596</v>
      </c>
      <c r="B55" s="2" t="s">
        <v>106</v>
      </c>
      <c r="C55" s="2" t="s">
        <v>107</v>
      </c>
      <c r="D55" s="2" t="s">
        <v>18</v>
      </c>
      <c r="E55" s="2" t="s">
        <v>19</v>
      </c>
      <c r="F55" s="3">
        <v>18</v>
      </c>
    </row>
    <row r="56" spans="1:6" x14ac:dyDescent="0.25">
      <c r="A56" s="11">
        <v>51000448</v>
      </c>
      <c r="B56" s="2" t="s">
        <v>108</v>
      </c>
      <c r="C56" s="2" t="s">
        <v>109</v>
      </c>
      <c r="D56" s="2" t="s">
        <v>18</v>
      </c>
      <c r="E56" s="2" t="s">
        <v>19</v>
      </c>
      <c r="F56" s="3">
        <v>28</v>
      </c>
    </row>
    <row r="57" spans="1:6" x14ac:dyDescent="0.25">
      <c r="A57" s="11">
        <v>51001647</v>
      </c>
      <c r="B57" s="2" t="s">
        <v>63</v>
      </c>
      <c r="C57" s="2" t="s">
        <v>110</v>
      </c>
      <c r="D57" s="2" t="s">
        <v>18</v>
      </c>
      <c r="E57" s="2" t="s">
        <v>19</v>
      </c>
      <c r="F57" s="3">
        <v>13</v>
      </c>
    </row>
    <row r="58" spans="1:6" x14ac:dyDescent="0.25">
      <c r="A58" s="11">
        <v>51001890</v>
      </c>
      <c r="B58" s="2" t="s">
        <v>43</v>
      </c>
      <c r="C58" s="2" t="s">
        <v>83</v>
      </c>
      <c r="D58" s="2" t="s">
        <v>18</v>
      </c>
      <c r="E58" s="2" t="s">
        <v>19</v>
      </c>
      <c r="F58" s="3">
        <v>24</v>
      </c>
    </row>
    <row r="59" spans="1:6" x14ac:dyDescent="0.25">
      <c r="A59" s="11">
        <v>51000534</v>
      </c>
      <c r="B59" s="2" t="s">
        <v>91</v>
      </c>
      <c r="C59" s="2" t="s">
        <v>69</v>
      </c>
      <c r="D59" s="2" t="s">
        <v>18</v>
      </c>
      <c r="E59" s="2" t="s">
        <v>19</v>
      </c>
      <c r="F59" s="3">
        <v>18</v>
      </c>
    </row>
    <row r="60" spans="1:6" x14ac:dyDescent="0.25">
      <c r="A60" s="11">
        <v>51000064</v>
      </c>
      <c r="B60" s="2" t="s">
        <v>111</v>
      </c>
      <c r="C60" s="2" t="s">
        <v>50</v>
      </c>
      <c r="D60" s="2" t="s">
        <v>18</v>
      </c>
      <c r="E60" s="2" t="s">
        <v>19</v>
      </c>
      <c r="F60" s="3">
        <v>26</v>
      </c>
    </row>
    <row r="61" spans="1:6" x14ac:dyDescent="0.25">
      <c r="A61" s="11">
        <v>51003491</v>
      </c>
      <c r="B61" s="2" t="s">
        <v>112</v>
      </c>
      <c r="C61" s="2" t="s">
        <v>113</v>
      </c>
      <c r="D61" s="2" t="s">
        <v>18</v>
      </c>
      <c r="E61" s="2" t="s">
        <v>19</v>
      </c>
      <c r="F61" s="3">
        <v>15</v>
      </c>
    </row>
    <row r="62" spans="1:6" x14ac:dyDescent="0.25">
      <c r="A62" s="11">
        <v>51003244</v>
      </c>
      <c r="B62" s="2" t="s">
        <v>114</v>
      </c>
      <c r="C62" s="2" t="s">
        <v>115</v>
      </c>
      <c r="D62" s="2" t="s">
        <v>62</v>
      </c>
      <c r="E62" s="2" t="s">
        <v>19</v>
      </c>
      <c r="F62" s="3">
        <v>19</v>
      </c>
    </row>
    <row r="63" spans="1:6" x14ac:dyDescent="0.25">
      <c r="A63" s="11">
        <v>51003381</v>
      </c>
      <c r="B63" s="2" t="s">
        <v>22</v>
      </c>
      <c r="C63" s="2" t="s">
        <v>116</v>
      </c>
      <c r="D63" s="2" t="s">
        <v>62</v>
      </c>
      <c r="E63" s="2" t="s">
        <v>19</v>
      </c>
      <c r="F63" s="3">
        <v>19</v>
      </c>
    </row>
    <row r="64" spans="1:6" x14ac:dyDescent="0.25">
      <c r="A64" s="11">
        <v>51001438</v>
      </c>
      <c r="B64" s="2" t="s">
        <v>117</v>
      </c>
      <c r="C64" s="2" t="s">
        <v>118</v>
      </c>
      <c r="D64" s="2" t="s">
        <v>62</v>
      </c>
      <c r="E64" s="2" t="s">
        <v>19</v>
      </c>
      <c r="F64" s="3">
        <v>16</v>
      </c>
    </row>
    <row r="65" spans="1:6" x14ac:dyDescent="0.25">
      <c r="A65" s="11">
        <v>51001787</v>
      </c>
      <c r="B65" s="2" t="s">
        <v>119</v>
      </c>
      <c r="C65" s="2" t="s">
        <v>52</v>
      </c>
      <c r="D65" s="2" t="s">
        <v>62</v>
      </c>
      <c r="E65" s="2" t="s">
        <v>19</v>
      </c>
      <c r="F65" s="3">
        <v>16</v>
      </c>
    </row>
    <row r="66" spans="1:6" x14ac:dyDescent="0.25">
      <c r="A66" s="11">
        <v>51002734</v>
      </c>
      <c r="B66" s="2" t="s">
        <v>70</v>
      </c>
      <c r="C66" s="2" t="s">
        <v>120</v>
      </c>
      <c r="D66" s="2" t="s">
        <v>62</v>
      </c>
      <c r="E66" s="2" t="s">
        <v>19</v>
      </c>
      <c r="F66" s="3">
        <v>22</v>
      </c>
    </row>
    <row r="67" spans="1:6" x14ac:dyDescent="0.25">
      <c r="A67" s="11">
        <v>51001054</v>
      </c>
      <c r="B67" s="2" t="s">
        <v>121</v>
      </c>
      <c r="C67" s="2" t="s">
        <v>122</v>
      </c>
      <c r="D67" s="2" t="s">
        <v>62</v>
      </c>
      <c r="E67" s="2" t="s">
        <v>19</v>
      </c>
      <c r="F67" s="3">
        <v>15</v>
      </c>
    </row>
    <row r="68" spans="1:6" x14ac:dyDescent="0.25">
      <c r="A68" s="11">
        <v>51001632</v>
      </c>
      <c r="B68" s="2" t="s">
        <v>123</v>
      </c>
      <c r="C68" s="2" t="s">
        <v>124</v>
      </c>
      <c r="D68" s="2" t="s">
        <v>62</v>
      </c>
      <c r="E68" s="2" t="s">
        <v>19</v>
      </c>
      <c r="F68" s="3">
        <v>19</v>
      </c>
    </row>
    <row r="69" spans="1:6" x14ac:dyDescent="0.25">
      <c r="A69" s="11">
        <v>51002501</v>
      </c>
      <c r="B69" s="2" t="s">
        <v>125</v>
      </c>
      <c r="C69" s="2" t="s">
        <v>126</v>
      </c>
      <c r="D69" s="2" t="s">
        <v>62</v>
      </c>
      <c r="E69" s="2" t="s">
        <v>19</v>
      </c>
      <c r="F69" s="3">
        <v>17</v>
      </c>
    </row>
    <row r="70" spans="1:6" x14ac:dyDescent="0.25">
      <c r="A70" s="11">
        <v>51002201</v>
      </c>
      <c r="B70" s="2" t="s">
        <v>44</v>
      </c>
      <c r="C70" s="2" t="s">
        <v>127</v>
      </c>
      <c r="D70" s="2" t="s">
        <v>62</v>
      </c>
      <c r="E70" s="2" t="s">
        <v>19</v>
      </c>
      <c r="F70" s="3">
        <v>12</v>
      </c>
    </row>
    <row r="71" spans="1:6" x14ac:dyDescent="0.25">
      <c r="A71" s="11">
        <v>51000567</v>
      </c>
      <c r="B71" s="2" t="s">
        <v>128</v>
      </c>
      <c r="C71" s="2" t="s">
        <v>34</v>
      </c>
      <c r="D71" s="2" t="s">
        <v>62</v>
      </c>
      <c r="E71" s="2" t="s">
        <v>19</v>
      </c>
      <c r="F71" s="3">
        <v>27</v>
      </c>
    </row>
    <row r="72" spans="1:6" x14ac:dyDescent="0.25">
      <c r="A72" s="11">
        <v>51003548</v>
      </c>
      <c r="B72" s="2" t="s">
        <v>129</v>
      </c>
      <c r="C72" s="2" t="s">
        <v>130</v>
      </c>
      <c r="D72" s="2" t="s">
        <v>62</v>
      </c>
      <c r="E72" s="2" t="s">
        <v>19</v>
      </c>
      <c r="F72" s="3">
        <v>27</v>
      </c>
    </row>
    <row r="73" spans="1:6" x14ac:dyDescent="0.25">
      <c r="A73" s="11">
        <v>51003724</v>
      </c>
      <c r="B73" s="2" t="s">
        <v>131</v>
      </c>
      <c r="C73" s="2" t="s">
        <v>132</v>
      </c>
      <c r="D73" s="2" t="s">
        <v>62</v>
      </c>
      <c r="E73" s="2" t="s">
        <v>19</v>
      </c>
      <c r="F73" s="3">
        <v>22</v>
      </c>
    </row>
    <row r="74" spans="1:6" x14ac:dyDescent="0.25">
      <c r="A74" s="11">
        <v>51002157</v>
      </c>
      <c r="B74" s="2" t="s">
        <v>133</v>
      </c>
      <c r="C74" s="2" t="s">
        <v>134</v>
      </c>
      <c r="D74" s="2" t="s">
        <v>62</v>
      </c>
      <c r="E74" s="2" t="s">
        <v>19</v>
      </c>
      <c r="F74" s="3">
        <v>16</v>
      </c>
    </row>
    <row r="75" spans="1:6" x14ac:dyDescent="0.25">
      <c r="A75" s="11">
        <v>51000246</v>
      </c>
      <c r="B75" s="2" t="s">
        <v>63</v>
      </c>
      <c r="C75" s="2" t="s">
        <v>135</v>
      </c>
      <c r="D75" s="2" t="s">
        <v>62</v>
      </c>
      <c r="E75" s="2" t="s">
        <v>19</v>
      </c>
      <c r="F75" s="3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21" workbookViewId="0">
      <selection activeCell="G36" sqref="G36"/>
    </sheetView>
  </sheetViews>
  <sheetFormatPr defaultRowHeight="15" x14ac:dyDescent="0.25"/>
  <cols>
    <col min="1" max="1" width="11.42578125" style="11" customWidth="1"/>
    <col min="2" max="2" width="18.42578125" customWidth="1"/>
    <col min="3" max="3" width="8.28515625" customWidth="1"/>
    <col min="4" max="4" width="15.5703125" customWidth="1"/>
  </cols>
  <sheetData>
    <row r="1" spans="1:4" x14ac:dyDescent="0.25">
      <c r="A1" s="7" t="s">
        <v>1</v>
      </c>
      <c r="B1" s="6" t="s">
        <v>136</v>
      </c>
      <c r="C1" s="6" t="s">
        <v>3</v>
      </c>
      <c r="D1" s="7" t="s">
        <v>7</v>
      </c>
    </row>
    <row r="2" spans="1:4" x14ac:dyDescent="0.25">
      <c r="A2" s="13">
        <v>51001393</v>
      </c>
      <c r="B2" s="4" t="s">
        <v>137</v>
      </c>
      <c r="C2" s="4" t="s">
        <v>138</v>
      </c>
      <c r="D2" s="5" t="s">
        <v>8</v>
      </c>
    </row>
    <row r="3" spans="1:4" x14ac:dyDescent="0.25">
      <c r="A3" s="13">
        <v>51003087</v>
      </c>
      <c r="B3" s="4" t="s">
        <v>139</v>
      </c>
      <c r="C3" s="4" t="s">
        <v>140</v>
      </c>
      <c r="D3" s="5" t="s">
        <v>8</v>
      </c>
    </row>
    <row r="4" spans="1:4" x14ac:dyDescent="0.25">
      <c r="A4" s="13">
        <v>51001482</v>
      </c>
      <c r="B4" s="4" t="s">
        <v>141</v>
      </c>
      <c r="C4" s="4" t="s">
        <v>142</v>
      </c>
      <c r="D4" s="5" t="s">
        <v>8</v>
      </c>
    </row>
    <row r="5" spans="1:4" x14ac:dyDescent="0.25">
      <c r="A5" s="13">
        <v>51002109</v>
      </c>
      <c r="B5" s="4" t="s">
        <v>143</v>
      </c>
      <c r="C5" s="4" t="s">
        <v>144</v>
      </c>
      <c r="D5" s="5" t="s">
        <v>8</v>
      </c>
    </row>
    <row r="6" spans="1:4" x14ac:dyDescent="0.25">
      <c r="A6" s="13">
        <v>51003333</v>
      </c>
      <c r="B6" s="4" t="s">
        <v>145</v>
      </c>
      <c r="C6" s="4" t="s">
        <v>146</v>
      </c>
      <c r="D6" s="5" t="s">
        <v>6</v>
      </c>
    </row>
    <row r="7" spans="1:4" x14ac:dyDescent="0.25">
      <c r="A7" s="13">
        <v>51001647</v>
      </c>
      <c r="B7" s="4" t="s">
        <v>147</v>
      </c>
      <c r="C7" s="4" t="s">
        <v>148</v>
      </c>
      <c r="D7" s="5" t="s">
        <v>6</v>
      </c>
    </row>
    <row r="8" spans="1:4" x14ac:dyDescent="0.25">
      <c r="A8" s="5">
        <v>50903234</v>
      </c>
      <c r="B8" s="4" t="s">
        <v>4</v>
      </c>
      <c r="C8" s="4" t="s">
        <v>5</v>
      </c>
      <c r="D8" s="5" t="s">
        <v>6</v>
      </c>
    </row>
    <row r="9" spans="1:4" x14ac:dyDescent="0.25">
      <c r="A9" s="13">
        <v>51001949</v>
      </c>
      <c r="B9" s="4" t="s">
        <v>149</v>
      </c>
      <c r="C9" s="4" t="s">
        <v>150</v>
      </c>
      <c r="D9" s="5" t="s">
        <v>9</v>
      </c>
    </row>
    <row r="10" spans="1:4" x14ac:dyDescent="0.25">
      <c r="A10" s="13">
        <v>51000972</v>
      </c>
      <c r="B10" s="4" t="s">
        <v>151</v>
      </c>
      <c r="C10" s="4" t="s">
        <v>152</v>
      </c>
      <c r="D10" s="5" t="s">
        <v>9</v>
      </c>
    </row>
    <row r="11" spans="1:4" x14ac:dyDescent="0.25">
      <c r="A11" s="13">
        <v>51004205</v>
      </c>
      <c r="B11" s="4" t="s">
        <v>153</v>
      </c>
      <c r="C11" s="4" t="s">
        <v>154</v>
      </c>
      <c r="D11" s="5" t="s">
        <v>9</v>
      </c>
    </row>
    <row r="12" spans="1:4" x14ac:dyDescent="0.25">
      <c r="A12" s="13">
        <v>51004109</v>
      </c>
      <c r="B12" s="4" t="s">
        <v>155</v>
      </c>
      <c r="C12" s="4" t="s">
        <v>154</v>
      </c>
      <c r="D12" s="5" t="s">
        <v>9</v>
      </c>
    </row>
    <row r="13" spans="1:4" x14ac:dyDescent="0.25">
      <c r="A13" s="13">
        <v>51001849</v>
      </c>
      <c r="B13" s="4" t="s">
        <v>156</v>
      </c>
      <c r="C13" s="4" t="s">
        <v>157</v>
      </c>
      <c r="D13" s="5" t="s">
        <v>9</v>
      </c>
    </row>
    <row r="14" spans="1:4" x14ac:dyDescent="0.25">
      <c r="A14" s="13">
        <v>51003581</v>
      </c>
      <c r="B14" s="4" t="s">
        <v>158</v>
      </c>
      <c r="C14" s="4" t="s">
        <v>159</v>
      </c>
      <c r="D14" s="5" t="s">
        <v>160</v>
      </c>
    </row>
    <row r="15" spans="1:4" x14ac:dyDescent="0.25">
      <c r="A15" s="13">
        <v>51001087</v>
      </c>
      <c r="B15" s="4" t="s">
        <v>161</v>
      </c>
      <c r="C15" s="4" t="s">
        <v>162</v>
      </c>
      <c r="D15" s="5" t="s">
        <v>160</v>
      </c>
    </row>
    <row r="16" spans="1:4" x14ac:dyDescent="0.25">
      <c r="A16" s="13">
        <v>51004020</v>
      </c>
      <c r="B16" s="4" t="s">
        <v>163</v>
      </c>
      <c r="C16" s="4" t="s">
        <v>164</v>
      </c>
      <c r="D16" s="5" t="s">
        <v>160</v>
      </c>
    </row>
    <row r="17" spans="1:4" x14ac:dyDescent="0.25">
      <c r="A17" s="13">
        <v>51001414</v>
      </c>
      <c r="B17" s="4" t="s">
        <v>165</v>
      </c>
      <c r="C17" s="4" t="s">
        <v>138</v>
      </c>
      <c r="D17" s="5" t="s">
        <v>160</v>
      </c>
    </row>
    <row r="18" spans="1:4" x14ac:dyDescent="0.25">
      <c r="A18" s="13">
        <v>51003840</v>
      </c>
      <c r="B18" s="4" t="s">
        <v>166</v>
      </c>
      <c r="C18" s="4" t="s">
        <v>167</v>
      </c>
      <c r="D18" s="5">
        <v>7.5</v>
      </c>
    </row>
    <row r="19" spans="1:4" x14ac:dyDescent="0.25">
      <c r="A19" s="13">
        <v>51003761</v>
      </c>
      <c r="B19" s="4" t="s">
        <v>168</v>
      </c>
      <c r="C19" s="4" t="s">
        <v>169</v>
      </c>
      <c r="D19" s="5">
        <v>7.5</v>
      </c>
    </row>
    <row r="20" spans="1:4" x14ac:dyDescent="0.25">
      <c r="A20" s="13">
        <v>51001596</v>
      </c>
      <c r="B20" s="4" t="s">
        <v>170</v>
      </c>
      <c r="C20" s="4" t="s">
        <v>171</v>
      </c>
      <c r="D20" s="5">
        <v>7.5</v>
      </c>
    </row>
    <row r="21" spans="1:4" x14ac:dyDescent="0.25">
      <c r="A21" s="13">
        <v>51001781</v>
      </c>
      <c r="B21" s="4" t="s">
        <v>172</v>
      </c>
      <c r="C21" s="4" t="s">
        <v>173</v>
      </c>
      <c r="D21" s="5">
        <v>7.5</v>
      </c>
    </row>
    <row r="22" spans="1:4" x14ac:dyDescent="0.25">
      <c r="A22" s="13">
        <v>51001420</v>
      </c>
      <c r="B22" s="4" t="s">
        <v>174</v>
      </c>
      <c r="C22" s="4" t="s">
        <v>175</v>
      </c>
      <c r="D22" s="5">
        <v>8.5</v>
      </c>
    </row>
    <row r="23" spans="1:4" x14ac:dyDescent="0.25">
      <c r="A23" s="13">
        <v>51004064</v>
      </c>
      <c r="B23" s="4" t="s">
        <v>176</v>
      </c>
      <c r="C23" s="4" t="s">
        <v>154</v>
      </c>
      <c r="D23" s="5">
        <v>8.5</v>
      </c>
    </row>
    <row r="24" spans="1:4" x14ac:dyDescent="0.25">
      <c r="A24" s="13">
        <v>51003790</v>
      </c>
      <c r="B24" s="4" t="s">
        <v>177</v>
      </c>
      <c r="C24" s="4" t="s">
        <v>169</v>
      </c>
      <c r="D24" s="5">
        <v>8.5</v>
      </c>
    </row>
    <row r="25" spans="1:4" x14ac:dyDescent="0.25">
      <c r="A25" s="13">
        <v>51002679</v>
      </c>
      <c r="B25" s="4" t="s">
        <v>178</v>
      </c>
      <c r="C25" s="4" t="s">
        <v>179</v>
      </c>
      <c r="D25" s="5">
        <v>8.5</v>
      </c>
    </row>
    <row r="26" spans="1:4" x14ac:dyDescent="0.25">
      <c r="A26" s="13">
        <v>51002638</v>
      </c>
      <c r="B26" s="4" t="s">
        <v>180</v>
      </c>
      <c r="C26" s="4" t="s">
        <v>181</v>
      </c>
      <c r="D26" s="5">
        <v>9</v>
      </c>
    </row>
    <row r="27" spans="1:4" x14ac:dyDescent="0.25">
      <c r="A27" s="13">
        <v>51000569</v>
      </c>
      <c r="B27" s="4" t="s">
        <v>182</v>
      </c>
      <c r="C27" s="4" t="s">
        <v>183</v>
      </c>
      <c r="D27" s="5">
        <v>9</v>
      </c>
    </row>
    <row r="28" spans="1:4" x14ac:dyDescent="0.25">
      <c r="A28" s="13">
        <v>51000249</v>
      </c>
      <c r="B28" s="4" t="s">
        <v>184</v>
      </c>
      <c r="C28" s="4" t="s">
        <v>185</v>
      </c>
      <c r="D28" s="5">
        <v>9</v>
      </c>
    </row>
    <row r="29" spans="1:4" x14ac:dyDescent="0.25">
      <c r="A29" s="13">
        <v>51004203</v>
      </c>
      <c r="B29" s="4" t="s">
        <v>186</v>
      </c>
      <c r="C29" s="4" t="s">
        <v>169</v>
      </c>
      <c r="D29" s="5">
        <v>9</v>
      </c>
    </row>
    <row r="30" spans="1:4" x14ac:dyDescent="0.25">
      <c r="A30" s="13">
        <v>51001890</v>
      </c>
      <c r="B30" s="4" t="s">
        <v>149</v>
      </c>
      <c r="C30" s="4" t="s">
        <v>187</v>
      </c>
      <c r="D30" s="5">
        <v>9.5</v>
      </c>
    </row>
    <row r="31" spans="1:4" x14ac:dyDescent="0.25">
      <c r="A31" s="5">
        <v>51000050</v>
      </c>
      <c r="B31" s="4" t="s">
        <v>188</v>
      </c>
      <c r="C31" s="4" t="s">
        <v>189</v>
      </c>
      <c r="D31" s="5">
        <v>9.5</v>
      </c>
    </row>
    <row r="32" spans="1:4" x14ac:dyDescent="0.25">
      <c r="A32" s="5">
        <v>51004184</v>
      </c>
      <c r="B32" s="4" t="s">
        <v>190</v>
      </c>
      <c r="C32" s="4" t="s">
        <v>162</v>
      </c>
      <c r="D32" s="5">
        <v>9.5</v>
      </c>
    </row>
    <row r="33" spans="1:4" x14ac:dyDescent="0.25">
      <c r="A33" s="5">
        <v>51001955</v>
      </c>
      <c r="B33" s="4" t="s">
        <v>191</v>
      </c>
      <c r="C33" s="4" t="s">
        <v>150</v>
      </c>
      <c r="D33" s="5">
        <v>9.5</v>
      </c>
    </row>
    <row r="34" spans="1:4" x14ac:dyDescent="0.25">
      <c r="A34" s="13">
        <v>51004190</v>
      </c>
      <c r="B34" s="4" t="s">
        <v>192</v>
      </c>
      <c r="C34" s="4" t="s">
        <v>173</v>
      </c>
      <c r="D34" s="5">
        <v>10</v>
      </c>
    </row>
    <row r="35" spans="1:4" x14ac:dyDescent="0.25">
      <c r="A35" s="13">
        <v>51000448</v>
      </c>
      <c r="B35" s="4" t="s">
        <v>193</v>
      </c>
      <c r="C35" s="4" t="s">
        <v>194</v>
      </c>
      <c r="D35" s="5">
        <v>10</v>
      </c>
    </row>
    <row r="36" spans="1:4" x14ac:dyDescent="0.25">
      <c r="A36" s="13">
        <v>51000735</v>
      </c>
      <c r="B36" s="4" t="s">
        <v>195</v>
      </c>
      <c r="C36" s="4" t="s">
        <v>196</v>
      </c>
      <c r="D36" s="5">
        <v>10</v>
      </c>
    </row>
    <row r="37" spans="1:4" x14ac:dyDescent="0.25">
      <c r="A37" s="13">
        <v>51003491</v>
      </c>
      <c r="B37" s="4" t="s">
        <v>197</v>
      </c>
      <c r="C37" s="4" t="s">
        <v>198</v>
      </c>
      <c r="D37" s="5">
        <v>10</v>
      </c>
    </row>
    <row r="38" spans="1:4" ht="15.75" customHeight="1" x14ac:dyDescent="0.25">
      <c r="A38" s="13">
        <v>51001325</v>
      </c>
      <c r="B38" s="4" t="s">
        <v>139</v>
      </c>
      <c r="C38" s="4" t="s">
        <v>199</v>
      </c>
      <c r="D38" s="5">
        <v>8.75</v>
      </c>
    </row>
    <row r="39" spans="1:4" x14ac:dyDescent="0.25">
      <c r="A39" s="13">
        <v>51000534</v>
      </c>
      <c r="B39" s="8" t="s">
        <v>137</v>
      </c>
      <c r="C39" s="8" t="s">
        <v>200</v>
      </c>
      <c r="D39" s="5">
        <v>8.75</v>
      </c>
    </row>
    <row r="40" spans="1:4" x14ac:dyDescent="0.25">
      <c r="A40" s="13">
        <v>51003588</v>
      </c>
      <c r="B40" s="8" t="s">
        <v>139</v>
      </c>
      <c r="C40" s="8" t="s">
        <v>159</v>
      </c>
      <c r="D40" s="5">
        <v>8.75</v>
      </c>
    </row>
    <row r="41" spans="1:4" x14ac:dyDescent="0.25">
      <c r="A41" s="13">
        <v>51003811</v>
      </c>
      <c r="B41" s="8" t="s">
        <v>201</v>
      </c>
      <c r="C41" s="8" t="s">
        <v>169</v>
      </c>
      <c r="D41" s="5">
        <v>8.75</v>
      </c>
    </row>
    <row r="42" spans="1:4" x14ac:dyDescent="0.25">
      <c r="A42" s="13">
        <v>51002840</v>
      </c>
      <c r="B42" s="8" t="s">
        <v>202</v>
      </c>
      <c r="C42" s="8" t="s">
        <v>203</v>
      </c>
      <c r="D42" s="9">
        <v>7</v>
      </c>
    </row>
    <row r="43" spans="1:4" x14ac:dyDescent="0.25">
      <c r="A43" s="14">
        <v>51003170</v>
      </c>
      <c r="B43" s="10" t="s">
        <v>204</v>
      </c>
      <c r="C43" s="10" t="s">
        <v>205</v>
      </c>
      <c r="D43" s="9">
        <v>7</v>
      </c>
    </row>
    <row r="44" spans="1:4" x14ac:dyDescent="0.25">
      <c r="A44" s="14">
        <v>51000064</v>
      </c>
      <c r="B44" s="10" t="s">
        <v>206</v>
      </c>
      <c r="C44" s="10" t="s">
        <v>189</v>
      </c>
      <c r="D44" s="9">
        <v>7</v>
      </c>
    </row>
    <row r="45" spans="1:4" x14ac:dyDescent="0.25">
      <c r="A45" s="14">
        <v>51002869</v>
      </c>
      <c r="B45" s="10" t="s">
        <v>207</v>
      </c>
      <c r="C45" s="10" t="s">
        <v>203</v>
      </c>
      <c r="D45" s="9">
        <v>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 Le</dc:creator>
  <cp:lastModifiedBy>ThuLe</cp:lastModifiedBy>
  <cp:lastPrinted>2016-11-20T11:24:41Z</cp:lastPrinted>
  <dcterms:created xsi:type="dcterms:W3CDTF">2013-01-24T22:39:08Z</dcterms:created>
  <dcterms:modified xsi:type="dcterms:W3CDTF">2016-12-26T04:09:54Z</dcterms:modified>
</cp:coreProperties>
</file>